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259182H\Downloads\"/>
    </mc:Choice>
  </mc:AlternateContent>
  <xr:revisionPtr revIDLastSave="0" documentId="13_ncr:1_{4ED041DB-7686-43B2-8D8F-27B72514FF1B}" xr6:coauthVersionLast="47" xr6:coauthVersionMax="47" xr10:uidLastSave="{00000000-0000-0000-0000-000000000000}"/>
  <workbookProtection workbookAlgorithmName="SHA-512" workbookHashValue="s+8c8zIqf95W4CjhNoJ2pDosTHZmOkukHjc4Q839LROGCqy2X/QPwrMJNeCYVa9c9tTd9f3rTgJqheFgKAhbpA==" workbookSaltValue="FNsHd/9hCy+7zs/y9c5nrQ==" workbookSpinCount="100000" lockStructure="1"/>
  <bookViews>
    <workbookView xWindow="-28920" yWindow="-120" windowWidth="29040" windowHeight="15840" xr2:uid="{00000000-000D-0000-FFFF-FFFF00000000}"/>
  </bookViews>
  <sheets>
    <sheet name="TransEnrPlan BEN2024" sheetId="17" r:id="rId1"/>
    <sheet name="Trans Data" sheetId="2" state="hidden" r:id="rId2"/>
    <sheet name="Trans Handbook" sheetId="14" state="hidden" r:id="rId3"/>
  </sheets>
  <definedNames>
    <definedName name="BENData">'Trans Data'!$A$9:$V$41</definedName>
    <definedName name="BENHandbook">'Trans Handbook'!$E$4:$AE$54</definedName>
    <definedName name="BENUnitsets">#REF!</definedName>
    <definedName name="ComSPs">#REF!</definedName>
    <definedName name="ComYrs">#REF!</definedName>
    <definedName name="Hons">'Trans Data'!$D$3:$G$4</definedName>
    <definedName name="Hons?">#REF!</definedName>
    <definedName name="OUAData">'Trans Data'!#REF!</definedName>
    <definedName name="_xlnm.Print_Area" localSheetId="0">'TransEnrPlan BEN2024'!$B$2:$K$87</definedName>
    <definedName name="SP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3" i="17" l="1"/>
  <c r="C45" i="17"/>
  <c r="C39" i="17"/>
  <c r="C63" i="17"/>
  <c r="C53" i="17"/>
  <c r="C80" i="17"/>
  <c r="J60" i="17"/>
  <c r="E79" i="17"/>
  <c r="E77" i="17"/>
  <c r="F78" i="17" s="1"/>
  <c r="E73" i="17"/>
  <c r="F74" i="17" s="1"/>
  <c r="E71" i="17"/>
  <c r="E69" i="17"/>
  <c r="E66" i="17"/>
  <c r="F67" i="17" s="1"/>
  <c r="E64" i="17"/>
  <c r="E62" i="17"/>
  <c r="E60" i="17"/>
  <c r="K60" i="17" s="1"/>
  <c r="E58" i="17"/>
  <c r="K58" i="17" s="1"/>
  <c r="E56" i="17"/>
  <c r="K56" i="17" s="1"/>
  <c r="E54" i="17"/>
  <c r="K54" i="17" s="1"/>
  <c r="E52" i="17"/>
  <c r="F53" i="17" s="1"/>
  <c r="E44" i="17"/>
  <c r="F44" i="17" s="1"/>
  <c r="E42" i="17"/>
  <c r="F43" i="17" s="1"/>
  <c r="E40" i="17"/>
  <c r="E38" i="17"/>
  <c r="K38" i="17" s="1"/>
  <c r="E36" i="17"/>
  <c r="F37" i="17" s="1"/>
  <c r="E34" i="17"/>
  <c r="F35" i="17" s="1"/>
  <c r="E32" i="17"/>
  <c r="E30" i="17"/>
  <c r="E27" i="17"/>
  <c r="J27" i="17" s="1"/>
  <c r="E25" i="17"/>
  <c r="J25" i="17" s="1"/>
  <c r="E23" i="17"/>
  <c r="J23" i="17" s="1"/>
  <c r="E21" i="17"/>
  <c r="J21" i="17" s="1"/>
  <c r="E19" i="17"/>
  <c r="J19" i="17" s="1"/>
  <c r="E17" i="17"/>
  <c r="J17" i="17" s="1"/>
  <c r="E15" i="17"/>
  <c r="K15" i="17" s="1"/>
  <c r="E13" i="17"/>
  <c r="F13" i="17" s="1"/>
  <c r="D5" i="17"/>
  <c r="A81" i="17"/>
  <c r="B81" i="17" s="1"/>
  <c r="A75" i="17"/>
  <c r="E75" i="17" s="1"/>
  <c r="F70" i="17"/>
  <c r="F31" i="17"/>
  <c r="F80" i="17"/>
  <c r="F72" i="17"/>
  <c r="F65" i="17"/>
  <c r="K62" i="17"/>
  <c r="K40" i="17"/>
  <c r="F33" i="17"/>
  <c r="B69" i="17"/>
  <c r="B52" i="17"/>
  <c r="B79" i="17"/>
  <c r="B77" i="17"/>
  <c r="B73" i="17"/>
  <c r="B71" i="17"/>
  <c r="B66" i="17"/>
  <c r="B64" i="17"/>
  <c r="B62" i="17"/>
  <c r="B60" i="17"/>
  <c r="C60" i="17" s="1"/>
  <c r="B58" i="17"/>
  <c r="B56" i="17"/>
  <c r="B54" i="17"/>
  <c r="B44" i="17"/>
  <c r="B42" i="17"/>
  <c r="B40" i="17"/>
  <c r="B38" i="17"/>
  <c r="B36" i="17"/>
  <c r="B34" i="17"/>
  <c r="C34" i="17" s="1"/>
  <c r="B32" i="17"/>
  <c r="B30" i="17"/>
  <c r="C30" i="17" s="1"/>
  <c r="B27" i="17"/>
  <c r="B25" i="17"/>
  <c r="B23" i="17"/>
  <c r="B21" i="17"/>
  <c r="C21" i="17" s="1"/>
  <c r="B19" i="17"/>
  <c r="B17" i="17"/>
  <c r="C17" i="17" s="1"/>
  <c r="B15" i="17"/>
  <c r="B13" i="17"/>
  <c r="C13" i="17" s="1"/>
  <c r="C29" i="17"/>
  <c r="C51" i="17" s="1"/>
  <c r="C68" i="17" s="1"/>
  <c r="D4" i="17"/>
  <c r="I44" i="17"/>
  <c r="F76" i="17" l="1"/>
  <c r="E81" i="17"/>
  <c r="K13" i="17"/>
  <c r="K17" i="17"/>
  <c r="K19" i="17"/>
  <c r="K21" i="17"/>
  <c r="J42" i="17"/>
  <c r="K42" i="17"/>
  <c r="J44" i="17"/>
  <c r="J64" i="17"/>
  <c r="K64" i="17"/>
  <c r="J66" i="17"/>
  <c r="F14" i="17"/>
  <c r="F45" i="17"/>
  <c r="F55" i="17"/>
  <c r="K23" i="17"/>
  <c r="K44" i="17"/>
  <c r="K66" i="17"/>
  <c r="F16" i="17"/>
  <c r="F57" i="17"/>
  <c r="K25" i="17"/>
  <c r="J52" i="17"/>
  <c r="J69" i="17"/>
  <c r="F18" i="17"/>
  <c r="F59" i="17"/>
  <c r="K27" i="17"/>
  <c r="K52" i="17"/>
  <c r="K69" i="17"/>
  <c r="F20" i="17"/>
  <c r="F61" i="17"/>
  <c r="J13" i="17"/>
  <c r="J30" i="17"/>
  <c r="J54" i="17"/>
  <c r="J71" i="17"/>
  <c r="F22" i="17"/>
  <c r="F63" i="17"/>
  <c r="K30" i="17"/>
  <c r="K71" i="17"/>
  <c r="F24" i="17"/>
  <c r="J15" i="17"/>
  <c r="J32" i="17"/>
  <c r="J56" i="17"/>
  <c r="J73" i="17"/>
  <c r="F26" i="17"/>
  <c r="K32" i="17"/>
  <c r="K73" i="17"/>
  <c r="F28" i="17"/>
  <c r="J34" i="17"/>
  <c r="J58" i="17"/>
  <c r="J75" i="17"/>
  <c r="K34" i="17"/>
  <c r="K75" i="17"/>
  <c r="J36" i="17"/>
  <c r="J77" i="17"/>
  <c r="K36" i="17"/>
  <c r="K77" i="17"/>
  <c r="J40" i="17"/>
  <c r="J62" i="17"/>
  <c r="J79" i="17"/>
  <c r="F41" i="17"/>
  <c r="K79" i="17"/>
  <c r="J38" i="17"/>
  <c r="F39" i="17"/>
  <c r="B75" i="17"/>
  <c r="C75" i="17" s="1"/>
  <c r="C25" i="17"/>
  <c r="C26" i="17"/>
  <c r="C69" i="17"/>
  <c r="F73" i="17"/>
  <c r="C79" i="17"/>
  <c r="C38" i="17"/>
  <c r="C42" i="17"/>
  <c r="C56" i="17"/>
  <c r="C52" i="17"/>
  <c r="C66" i="17"/>
  <c r="C71" i="17"/>
  <c r="I30" i="17"/>
  <c r="I34" i="17"/>
  <c r="I38" i="17"/>
  <c r="I42" i="17"/>
  <c r="C62" i="17"/>
  <c r="C15" i="17"/>
  <c r="C19" i="17"/>
  <c r="C23" i="17"/>
  <c r="C27" i="17"/>
  <c r="C81" i="17"/>
  <c r="C58" i="17"/>
  <c r="C32" i="17"/>
  <c r="C36" i="17"/>
  <c r="C40" i="17"/>
  <c r="C44" i="17"/>
  <c r="C77" i="17"/>
  <c r="C54" i="17"/>
  <c r="C73" i="17"/>
  <c r="I32" i="17"/>
  <c r="I36" i="17"/>
  <c r="I40" i="17"/>
  <c r="C64" i="17"/>
  <c r="J81" i="17" l="1"/>
  <c r="K81" i="17"/>
  <c r="F82" i="17"/>
  <c r="F79" i="17"/>
  <c r="F62" i="17"/>
  <c r="F75" i="17"/>
  <c r="F36" i="17"/>
  <c r="F60" i="17"/>
  <c r="F32" i="17"/>
  <c r="F56" i="17"/>
  <c r="F58" i="17"/>
  <c r="F42" i="17"/>
  <c r="F81" i="17"/>
  <c r="F38" i="17"/>
  <c r="F17" i="17"/>
  <c r="F15" i="17"/>
  <c r="F21" i="17"/>
  <c r="F34" i="17"/>
  <c r="F71" i="17"/>
  <c r="F30" i="17"/>
  <c r="F54" i="17"/>
  <c r="F66" i="17"/>
  <c r="F69" i="17"/>
  <c r="F19" i="17"/>
  <c r="F77" i="17"/>
  <c r="F64" i="17"/>
  <c r="F52" i="17"/>
  <c r="F27" i="17"/>
  <c r="F40" i="17"/>
  <c r="F23" i="17"/>
  <c r="F25" i="17"/>
</calcChain>
</file>

<file path=xl/sharedStrings.xml><?xml version="1.0" encoding="utf-8"?>
<sst xmlns="http://schemas.openxmlformats.org/spreadsheetml/2006/main" count="1826" uniqueCount="379">
  <si>
    <t>SP4 2022</t>
  </si>
  <si>
    <t>SP3 2022</t>
  </si>
  <si>
    <t>CME302</t>
  </si>
  <si>
    <t>*</t>
  </si>
  <si>
    <t>Old Unit Title</t>
  </si>
  <si>
    <r>
      <t>Curtin University</t>
    </r>
    <r>
      <rPr>
        <sz val="11"/>
        <color theme="0"/>
        <rFont val="Arial"/>
        <family val="2"/>
      </rPr>
      <t xml:space="preserve">
School of Design and the Built Environment</t>
    </r>
  </si>
  <si>
    <t>Course:</t>
  </si>
  <si>
    <t>Please note:</t>
  </si>
  <si>
    <t>This planner is only suitable for use by students who commenced study</t>
  </si>
  <si>
    <t>Credits to Complete:</t>
  </si>
  <si>
    <t>Honours?</t>
  </si>
  <si>
    <t>No</t>
  </si>
  <si>
    <r>
      <t>prior to 2023</t>
    </r>
    <r>
      <rPr>
        <sz val="10"/>
        <rFont val="Segoe UI"/>
        <family val="2"/>
      </rPr>
      <t xml:space="preserve"> (ie. are admitted to version 1 of the course)</t>
    </r>
  </si>
  <si>
    <t>Previous Units</t>
  </si>
  <si>
    <t>New Units</t>
  </si>
  <si>
    <t>Year 1</t>
  </si>
  <si>
    <t>2022 or earlier</t>
  </si>
  <si>
    <t>Your Progress</t>
  </si>
  <si>
    <t>Sem 1</t>
  </si>
  <si>
    <t>Sem 2</t>
  </si>
  <si>
    <t>Year 2</t>
  </si>
  <si>
    <t>This study plan is correct and contains up to date course information at the time of issue but may be subject to change. Curtin will not be liable to you or to any other person for any loss or damage (including direct, consequential or economic loss or damage) however caused and whether by negligence or otherwise which may result directly or indirectly from the use of this publication.</t>
  </si>
  <si>
    <t>If you have any queries about your course, please contact Curtin Connect.</t>
  </si>
  <si>
    <t>Curtin University is a trademark of Curtin University of Technology</t>
  </si>
  <si>
    <t>CRICOS Provider Code 00301J</t>
  </si>
  <si>
    <t>Year 3</t>
  </si>
  <si>
    <t>Year 4</t>
  </si>
  <si>
    <t>SP1</t>
  </si>
  <si>
    <t>SP2</t>
  </si>
  <si>
    <t>SP3</t>
  </si>
  <si>
    <t>SP4</t>
  </si>
  <si>
    <t>ü</t>
  </si>
  <si>
    <t>BEN Course:</t>
  </si>
  <si>
    <t>Bachelor of Applied Science (Construction Management)</t>
  </si>
  <si>
    <t>800 credit points required</t>
  </si>
  <si>
    <t>(default)</t>
  </si>
  <si>
    <t> </t>
  </si>
  <si>
    <t>Yes</t>
  </si>
  <si>
    <t>Old Bentley Structure</t>
  </si>
  <si>
    <t>2023 Bentley structure</t>
  </si>
  <si>
    <t>2024 Bentley structure</t>
  </si>
  <si>
    <t>BEN Sort ID</t>
  </si>
  <si>
    <t>BEN OSeq</t>
  </si>
  <si>
    <t>Old UDC</t>
  </si>
  <si>
    <t>BEN Ver</t>
  </si>
  <si>
    <t>Title</t>
  </si>
  <si>
    <t>New Seq</t>
  </si>
  <si>
    <t>New Year</t>
  </si>
  <si>
    <t>BEN UDC</t>
  </si>
  <si>
    <t>Ver</t>
  </si>
  <si>
    <t>Transition Notes Old Units</t>
  </si>
  <si>
    <t>Transition Notes New Units</t>
  </si>
  <si>
    <t>COMS1010</t>
  </si>
  <si>
    <t>APC100</t>
  </si>
  <si>
    <t>Academic and Professional Communications</t>
  </si>
  <si>
    <t>BLDG1000</t>
  </si>
  <si>
    <t>CME101</t>
  </si>
  <si>
    <t>Low Rise Construction</t>
  </si>
  <si>
    <t>BLDG1003</t>
  </si>
  <si>
    <t>CME104</t>
  </si>
  <si>
    <t>Structures</t>
  </si>
  <si>
    <t>BLDG1004</t>
  </si>
  <si>
    <t>CME103</t>
  </si>
  <si>
    <t>Introduction to Management in Construction</t>
  </si>
  <si>
    <t>BLDG1002</t>
  </si>
  <si>
    <t>CME105</t>
  </si>
  <si>
    <t>Intro to Measurement of Construction Works</t>
  </si>
  <si>
    <t>BLDG1016</t>
  </si>
  <si>
    <t>CME180</t>
  </si>
  <si>
    <t>Building Construction Measurement</t>
  </si>
  <si>
    <t>Content incorporated into BLDG1016</t>
  </si>
  <si>
    <t>BLDG1001</t>
  </si>
  <si>
    <t>CME106</t>
  </si>
  <si>
    <t>High Rise Construction</t>
  </si>
  <si>
    <t>BLDG1001 v3</t>
  </si>
  <si>
    <t>High-rise Construction</t>
  </si>
  <si>
    <t>BLDG1010</t>
  </si>
  <si>
    <t>CME107</t>
  </si>
  <si>
    <t>Site Management</t>
  </si>
  <si>
    <t>ARCH1016</t>
  </si>
  <si>
    <t>BAS145</t>
  </si>
  <si>
    <t>Architecture and Interior Architecture Methods 1B - Digital Literacy</t>
  </si>
  <si>
    <t>Replaced by ARCH1016</t>
  </si>
  <si>
    <t>Direct replacement for BLDG1010 (but NOT equivalent)</t>
  </si>
  <si>
    <t>BLDG1012</t>
  </si>
  <si>
    <t>CME109</t>
  </si>
  <si>
    <t>Construction Project Safety Management</t>
  </si>
  <si>
    <t>BLDG1018</t>
  </si>
  <si>
    <t>CME190</t>
  </si>
  <si>
    <t>Health, Safety and Quality in the Built Environment</t>
  </si>
  <si>
    <t>Content moved to BLDG1018</t>
  </si>
  <si>
    <t>BLDG2013</t>
  </si>
  <si>
    <t>CME202</t>
  </si>
  <si>
    <t>Construction Plant and Equipment</t>
  </si>
  <si>
    <t>BLDG2013 v2</t>
  </si>
  <si>
    <t>New version to include content previously covered in BLDG1010</t>
  </si>
  <si>
    <t>BLDG2007</t>
  </si>
  <si>
    <t>CME201</t>
  </si>
  <si>
    <t>Building Measurement</t>
  </si>
  <si>
    <t>2023 only</t>
  </si>
  <si>
    <t>Will be First Specialisation unit in new structure</t>
  </si>
  <si>
    <t>Equivalent to BLDG1016 - all transitioning students who have passed BLDG1002 must complete this unit</t>
  </si>
  <si>
    <t>BLDG2023</t>
  </si>
  <si>
    <t>CME203</t>
  </si>
  <si>
    <t>Specialised Construction</t>
  </si>
  <si>
    <t>BLDG2024</t>
  </si>
  <si>
    <t>CME206</t>
  </si>
  <si>
    <t>Building Surveying</t>
  </si>
  <si>
    <t>BLDG2017</t>
  </si>
  <si>
    <t>CME208</t>
  </si>
  <si>
    <t>Cost Planning</t>
  </si>
  <si>
    <t>BLDG2033</t>
  </si>
  <si>
    <t>CME215</t>
  </si>
  <si>
    <t>Construction Estimating and Cost Planning</t>
  </si>
  <si>
    <t>Content moved to BLDG2033 - last availability will be Sem2 2023</t>
  </si>
  <si>
    <t>BLDG2015</t>
  </si>
  <si>
    <t>CME205</t>
  </si>
  <si>
    <t>Building Information Management</t>
  </si>
  <si>
    <t>BLDG2015 v3</t>
  </si>
  <si>
    <t>Building Information Management and Modelling</t>
  </si>
  <si>
    <t>BLDG2012</t>
  </si>
  <si>
    <t>CME204</t>
  </si>
  <si>
    <t>Building Services</t>
  </si>
  <si>
    <t>BLDG2031</t>
  </si>
  <si>
    <t>CME209</t>
  </si>
  <si>
    <t>Sustainable Construction</t>
  </si>
  <si>
    <t>Elective+</t>
  </si>
  <si>
    <t>Will be Second Specialisation unit in new structure</t>
  </si>
  <si>
    <t>Students who have not completed this unit may be able to choose an extra Elective (in Year 3)</t>
  </si>
  <si>
    <t>BLDG3004</t>
  </si>
  <si>
    <t>CME301</t>
  </si>
  <si>
    <t>Infrastructure Construction</t>
  </si>
  <si>
    <t>BLDG3034</t>
  </si>
  <si>
    <t>CME325</t>
  </si>
  <si>
    <t>Sustainable Construction Practices in Buildings and Infrastructures</t>
  </si>
  <si>
    <t>BLDG3016</t>
  </si>
  <si>
    <t>CME306</t>
  </si>
  <si>
    <t>Construction Planning and Scheduling</t>
  </si>
  <si>
    <t>BLDG3016 v2</t>
  </si>
  <si>
    <t>BLDG3012</t>
  </si>
  <si>
    <t>CME307</t>
  </si>
  <si>
    <t>Cost Management</t>
  </si>
  <si>
    <t>BLDG3015</t>
  </si>
  <si>
    <t>CME303</t>
  </si>
  <si>
    <t>Project Delivery Systems</t>
  </si>
  <si>
    <t>Will be Fourth Specialisation unit in new structure</t>
  </si>
  <si>
    <t>Elective</t>
  </si>
  <si>
    <t>Fourth Specialisation unit in new structure</t>
  </si>
  <si>
    <t>Transitioning students should complete this unit if they are progressing at F/T rate</t>
  </si>
  <si>
    <t>BLDG3014</t>
  </si>
  <si>
    <t>CME308</t>
  </si>
  <si>
    <t>Construction Estimating and Risk Management</t>
  </si>
  <si>
    <t>Will be Third Specialisation unit in new structure</t>
  </si>
  <si>
    <t>Third Specialisation unit in new structure</t>
  </si>
  <si>
    <t>Content moved to BLDG2033 and BLDG4011 - all transitioning students who have passed BLDG2007 must complete this unit</t>
  </si>
  <si>
    <t>BLDG3008</t>
  </si>
  <si>
    <t>Engineering Measurement</t>
  </si>
  <si>
    <t>BLDG4034</t>
  </si>
  <si>
    <t>CME425</t>
  </si>
  <si>
    <t>Equivalent to BLDG4034</t>
  </si>
  <si>
    <t>Direct replacement for BLDG3008 (equivalent)</t>
  </si>
  <si>
    <t>Choose an Elective</t>
  </si>
  <si>
    <t>Will be URDE3007 DBE300 in new structure</t>
  </si>
  <si>
    <t>URDE3007</t>
  </si>
  <si>
    <t>DBE300</t>
  </si>
  <si>
    <t>Design and Built Environment Research Methods</t>
  </si>
  <si>
    <t>BLAW3030</t>
  </si>
  <si>
    <t>CME309</t>
  </si>
  <si>
    <t>Construction Contracts and Law</t>
  </si>
  <si>
    <t>Will be BLDG3030 CME390 in new structure</t>
  </si>
  <si>
    <t>BLDG3030</t>
  </si>
  <si>
    <t>CME390</t>
  </si>
  <si>
    <t>Construction Contracts and Procurement</t>
  </si>
  <si>
    <t>CME403</t>
  </si>
  <si>
    <t>Integrated Construction Project 1</t>
  </si>
  <si>
    <t>BLDG4010 v2</t>
  </si>
  <si>
    <t>BLDG4028</t>
  </si>
  <si>
    <t>CME415</t>
  </si>
  <si>
    <t>Contract Administration</t>
  </si>
  <si>
    <t>CME402</t>
  </si>
  <si>
    <t>Project Development and Appraisal</t>
  </si>
  <si>
    <t>BLDG4011 v2</t>
  </si>
  <si>
    <t>Project Risk and Development Appraisal</t>
  </si>
  <si>
    <t>CME405</t>
  </si>
  <si>
    <t>Research in Professional Practice in Construction</t>
  </si>
  <si>
    <t>BLDG4027 v3</t>
  </si>
  <si>
    <t>Professional Practice in Construction</t>
  </si>
  <si>
    <t>BLDG4007</t>
  </si>
  <si>
    <t>CME408</t>
  </si>
  <si>
    <t>Building Dissertation 1</t>
  </si>
  <si>
    <t>CME404</t>
  </si>
  <si>
    <t>Facilities Management</t>
  </si>
  <si>
    <t>BLDG4001 v2</t>
  </si>
  <si>
    <t>Facilities and Asset Management</t>
  </si>
  <si>
    <t>BLDG4030</t>
  </si>
  <si>
    <t>CME416</t>
  </si>
  <si>
    <t>Quality in Construction</t>
  </si>
  <si>
    <t>CME315</t>
  </si>
  <si>
    <t>BLDG3032</t>
  </si>
  <si>
    <t>Virtual Design and Construction</t>
  </si>
  <si>
    <t>All students who have completed BLDG1012 must complete this unit</t>
  </si>
  <si>
    <t>BLDG4032</t>
  </si>
  <si>
    <t>CME417</t>
  </si>
  <si>
    <t>Integrated Construction Project 2 (50CP)</t>
  </si>
  <si>
    <t>Integrated Construction Project 2</t>
  </si>
  <si>
    <t>BLDG4000</t>
  </si>
  <si>
    <t>CME409</t>
  </si>
  <si>
    <t>Building Dissertation 2 (50CP)</t>
  </si>
  <si>
    <t>Building Dissertation 2</t>
  </si>
  <si>
    <t>OUA UDC</t>
  </si>
  <si>
    <t>OUA Cd</t>
  </si>
  <si>
    <t>COMS1007</t>
  </si>
  <si>
    <t>BLDG1005</t>
  </si>
  <si>
    <t>BLDG1008</t>
  </si>
  <si>
    <t>BLDG1009</t>
  </si>
  <si>
    <t>BLDG1007</t>
  </si>
  <si>
    <t>BLDG1017</t>
  </si>
  <si>
    <t>BLDG1006</t>
  </si>
  <si>
    <t>BLDG1011</t>
  </si>
  <si>
    <t>ARCH1021</t>
  </si>
  <si>
    <t>BLDG1013</t>
  </si>
  <si>
    <t>BLDG1019</t>
  </si>
  <si>
    <t>BLDG2026</t>
  </si>
  <si>
    <t>BLDG2019</t>
  </si>
  <si>
    <t>Option</t>
  </si>
  <si>
    <t>First Specialisation unit</t>
  </si>
  <si>
    <t>BLDG2021</t>
  </si>
  <si>
    <t>BLDG2030</t>
  </si>
  <si>
    <t>BLDG2034</t>
  </si>
  <si>
    <t>BLDG2027</t>
  </si>
  <si>
    <t>BLDG2028</t>
  </si>
  <si>
    <t>BLDG2016</t>
  </si>
  <si>
    <t>BLDG2032</t>
  </si>
  <si>
    <t>Second Specialisation unit</t>
  </si>
  <si>
    <t>BLDG3020</t>
  </si>
  <si>
    <t>BLDG3035</t>
  </si>
  <si>
    <t>BLDG3022</t>
  </si>
  <si>
    <t>BLDG4035</t>
  </si>
  <si>
    <t>BLDG3026</t>
  </si>
  <si>
    <t>BLDG3025</t>
  </si>
  <si>
    <t>Fourth Specialisation unit</t>
  </si>
  <si>
    <t>BLDG3029</t>
  </si>
  <si>
    <t>BLDG3028</t>
  </si>
  <si>
    <t>Third Specialisation unit</t>
  </si>
  <si>
    <t>URDE3011</t>
  </si>
  <si>
    <t>BLAW3031</t>
  </si>
  <si>
    <t>BLDG3031</t>
  </si>
  <si>
    <t>BLDG4024</t>
  </si>
  <si>
    <t>13/15</t>
  </si>
  <si>
    <t>BLDG4025</t>
  </si>
  <si>
    <t>BLDG4002</t>
  </si>
  <si>
    <t>BLDG4017</t>
  </si>
  <si>
    <t>14/16</t>
  </si>
  <si>
    <t>BLDG4031</t>
  </si>
  <si>
    <t>BLDG3033</t>
  </si>
  <si>
    <t>BLDG4033</t>
  </si>
  <si>
    <t>BLDG4003</t>
  </si>
  <si>
    <t>BLDG4020</t>
  </si>
  <si>
    <t>16/14</t>
  </si>
  <si>
    <t>BLDG4029</t>
  </si>
  <si>
    <t>TRANSITIONAL HANDBOOK</t>
  </si>
  <si>
    <t>BEN</t>
  </si>
  <si>
    <t>Old</t>
  </si>
  <si>
    <t>New</t>
  </si>
  <si>
    <t>Changed</t>
  </si>
  <si>
    <t>Changes</t>
  </si>
  <si>
    <t>Delivered</t>
  </si>
  <si>
    <t>Change</t>
  </si>
  <si>
    <t>2024+</t>
  </si>
  <si>
    <t>Sort ID</t>
  </si>
  <si>
    <t>Seq</t>
  </si>
  <si>
    <t>Year</t>
  </si>
  <si>
    <t>Credits</t>
  </si>
  <si>
    <t>Prereqs</t>
  </si>
  <si>
    <t>Other</t>
  </si>
  <si>
    <t>BENS1</t>
  </si>
  <si>
    <t>BENS2</t>
  </si>
  <si>
    <t>MIRS1</t>
  </si>
  <si>
    <t>MIRS2</t>
  </si>
  <si>
    <t>to / from</t>
  </si>
  <si>
    <t>effective</t>
  </si>
  <si>
    <t>Transition Notes</t>
  </si>
  <si>
    <t>None</t>
  </si>
  <si>
    <t>(Sem2 2023)</t>
  </si>
  <si>
    <t>S2</t>
  </si>
  <si>
    <t>S1</t>
  </si>
  <si>
    <t>Sem2 2024</t>
  </si>
  <si>
    <t>This unit will run for the last time in Sem2 2024</t>
  </si>
  <si>
    <t>N/A</t>
  </si>
  <si>
    <t>Sem2 2022</t>
  </si>
  <si>
    <t>û</t>
  </si>
  <si>
    <t>Sem2 2023</t>
  </si>
  <si>
    <t>-</t>
  </si>
  <si>
    <t>Introduction to Measurement of Construction Works</t>
  </si>
  <si>
    <t>Assessments</t>
  </si>
  <si>
    <t>Added logbook introduction</t>
  </si>
  <si>
    <t>Students who completed this unit must do BLDG4030 in 2023</t>
  </si>
  <si>
    <t>Sem1 2023</t>
  </si>
  <si>
    <t>Includes content from BLDG1010</t>
  </si>
  <si>
    <t>Sem1 2024</t>
  </si>
  <si>
    <t>O</t>
  </si>
  <si>
    <r>
      <t>BLDG1016</t>
    </r>
    <r>
      <rPr>
        <sz val="9"/>
        <color rgb="FF000000"/>
        <rFont val="Arial"/>
        <family val="2"/>
      </rPr>
      <t xml:space="preserve"> (or BLDG2007)</t>
    </r>
  </si>
  <si>
    <r>
      <t>BLDG2033</t>
    </r>
    <r>
      <rPr>
        <sz val="9"/>
        <color rgb="FF000000"/>
        <rFont val="Arial"/>
        <family val="2"/>
      </rPr>
      <t xml:space="preserve"> (or BLDG2017)</t>
    </r>
  </si>
  <si>
    <t>This unit will run for the last time in Sem1 2024</t>
  </si>
  <si>
    <t>Some content in this unit has been updated</t>
  </si>
  <si>
    <t>Sem2 2025</t>
  </si>
  <si>
    <t>BLDG2015 AND BLDG3016</t>
  </si>
  <si>
    <t>Sem1 2022</t>
  </si>
  <si>
    <t>600 CP</t>
  </si>
  <si>
    <t>Added logbook submission</t>
  </si>
  <si>
    <t>Avail S2</t>
  </si>
  <si>
    <r>
      <t>BLDG2033</t>
    </r>
    <r>
      <rPr>
        <sz val="9"/>
        <color rgb="FF000000"/>
        <rFont val="Arial"/>
        <family val="2"/>
      </rPr>
      <t xml:space="preserve"> (or BLDG3014)</t>
    </r>
  </si>
  <si>
    <t>Sem1 2025</t>
  </si>
  <si>
    <r>
      <t>BLDG3030</t>
    </r>
    <r>
      <rPr>
        <sz val="9"/>
        <color rgb="FF000000"/>
        <rFont val="Arial"/>
        <family val="2"/>
      </rPr>
      <t xml:space="preserve"> (or BLDG3025)</t>
    </r>
  </si>
  <si>
    <t>BLDG4010</t>
  </si>
  <si>
    <t>Trans only</t>
  </si>
  <si>
    <t>Choose an extra Elective to complete in Year 3</t>
  </si>
  <si>
    <t>(Sem2 2025)</t>
  </si>
  <si>
    <t>OUA</t>
  </si>
  <si>
    <t>Pre-reqs</t>
  </si>
  <si>
    <t>check</t>
  </si>
  <si>
    <t>(SP2 2023)</t>
  </si>
  <si>
    <t>SP2 2024</t>
  </si>
  <si>
    <t>BLDG1006 v2</t>
  </si>
  <si>
    <t>SP1 2023</t>
  </si>
  <si>
    <t>BLDG1009 v3</t>
  </si>
  <si>
    <t>SP2 2023</t>
  </si>
  <si>
    <t>SP3 2023</t>
  </si>
  <si>
    <t>BLDG2026 v2</t>
  </si>
  <si>
    <t>SP1 2024</t>
  </si>
  <si>
    <t>BLDG2028 v3</t>
  </si>
  <si>
    <t>SP4 2023</t>
  </si>
  <si>
    <r>
      <t>CME215</t>
    </r>
    <r>
      <rPr>
        <sz val="9"/>
        <color rgb="FF000000"/>
        <rFont val="Arial"/>
        <family val="2"/>
      </rPr>
      <t xml:space="preserve"> (or CME208)</t>
    </r>
  </si>
  <si>
    <t>SP3 2024</t>
  </si>
  <si>
    <t>SP2 2025</t>
  </si>
  <si>
    <t>(SP4)</t>
  </si>
  <si>
    <t>CME205 AND CME306</t>
  </si>
  <si>
    <t>SP1 2025</t>
  </si>
  <si>
    <t>BLDG4017 v2</t>
  </si>
  <si>
    <t>Change availabilities</t>
  </si>
  <si>
    <t>BLDG4020 v3</t>
  </si>
  <si>
    <t>BLDG4024 v3</t>
  </si>
  <si>
    <t>SP4 2024</t>
  </si>
  <si>
    <t>BLDG4025 v2</t>
  </si>
  <si>
    <t>(SP2 2025)</t>
  </si>
  <si>
    <t>Bold</t>
  </si>
  <si>
    <t>Unit with fieldwork component</t>
  </si>
  <si>
    <t>Unit with pre-requisite</t>
  </si>
  <si>
    <t>Green</t>
  </si>
  <si>
    <t>New unit</t>
  </si>
  <si>
    <t>Orange</t>
  </si>
  <si>
    <t>Re-versioned unit</t>
  </si>
  <si>
    <t>2022 Availabilities</t>
  </si>
  <si>
    <t>UDC</t>
  </si>
  <si>
    <t>NSeq</t>
  </si>
  <si>
    <t>Research in Prof Practice in Construction</t>
  </si>
  <si>
    <t>BLDG4011</t>
  </si>
  <si>
    <t>BLDG4001</t>
  </si>
  <si>
    <t>BLDG4027</t>
  </si>
  <si>
    <t>2023 + 2024</t>
  </si>
  <si>
    <t>New version &amp; title in new structure</t>
  </si>
  <si>
    <t>Will be replaced by BLDG2033 CME215 in new structure</t>
  </si>
  <si>
    <t>Notes and Comments</t>
  </si>
  <si>
    <t>2024 Transitional Enrolment Planner</t>
  </si>
  <si>
    <t>2024 Availabilities</t>
  </si>
  <si>
    <t>First Specialisation unit in new structure</t>
  </si>
  <si>
    <t>Second Specialisation unit in new structure</t>
  </si>
  <si>
    <t>2025 Bentley structure</t>
  </si>
  <si>
    <t>2024 only</t>
  </si>
  <si>
    <t>from 2023 onwards</t>
  </si>
  <si>
    <t>This unit ran for the last time in Sem2 2023</t>
  </si>
  <si>
    <t>Students who complete this unit should NOT enrol in BLDG3014</t>
  </si>
  <si>
    <t>This unit has moved to Semester 2 in 2024</t>
  </si>
  <si>
    <t>Choose an additional Elective</t>
  </si>
  <si>
    <t>Complete this unit in Year 4 (2024 onwards)</t>
  </si>
  <si>
    <r>
      <rPr>
        <b/>
        <sz val="9"/>
        <color rgb="FFFF0000"/>
        <rFont val="Segoe UI"/>
        <family val="2"/>
      </rPr>
      <t>*</t>
    </r>
    <r>
      <rPr>
        <sz val="9"/>
        <color theme="1"/>
        <rFont val="Segoe UI"/>
        <family val="2"/>
      </rPr>
      <t xml:space="preserve"> </t>
    </r>
    <r>
      <rPr>
        <b/>
        <sz val="9"/>
        <color rgb="FFFF0000"/>
        <rFont val="Segoe UI"/>
        <family val="2"/>
      </rPr>
      <t>Note re: BLDG3014:</t>
    </r>
    <r>
      <rPr>
        <sz val="9"/>
        <color theme="1"/>
        <rFont val="Segoe UI"/>
        <family val="2"/>
      </rPr>
      <t xml:space="preserve"> If you did not complete BLDG2017, you should enrol in BLDG2033 </t>
    </r>
    <r>
      <rPr>
        <i/>
        <sz val="9"/>
        <color theme="1"/>
        <rFont val="Segoe UI"/>
        <family val="2"/>
      </rPr>
      <t>instead</t>
    </r>
    <r>
      <rPr>
        <sz val="9"/>
        <color theme="1"/>
        <rFont val="Segoe UI"/>
        <family val="2"/>
      </rPr>
      <t xml:space="preserve"> of BLDG3014 in Semester 2 2024</t>
    </r>
  </si>
  <si>
    <t>This unit ran for the last time in Sem2 2022</t>
  </si>
  <si>
    <t>This unit ran for the last time in Sem1 2023</t>
  </si>
  <si>
    <t>Do NOT enrol in this unit if you have not completed BLDG2017 - see note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</si>
</sst>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6" x14ac:knownFonts="1">
    <font>
      <sz val="11"/>
      <color theme="1"/>
      <name val="Calibri"/>
      <family val="2"/>
      <scheme val="minor"/>
    </font>
    <font>
      <sz val="10"/>
      <color theme="1"/>
      <name val="Arial"/>
      <family val="2"/>
    </font>
    <font>
      <b/>
      <sz val="11"/>
      <color theme="1"/>
      <name val="Arial"/>
      <family val="2"/>
    </font>
    <font>
      <sz val="10"/>
      <color indexed="8"/>
      <name val="Arial"/>
      <family val="2"/>
    </font>
    <font>
      <sz val="10"/>
      <name val="Arial"/>
      <family val="2"/>
    </font>
    <font>
      <sz val="9"/>
      <color theme="1"/>
      <name val="Arial"/>
      <family val="2"/>
    </font>
    <font>
      <b/>
      <sz val="9"/>
      <color theme="1"/>
      <name val="Arial"/>
      <family val="2"/>
    </font>
    <font>
      <sz val="9"/>
      <color rgb="FFFF0000"/>
      <name val="Arial"/>
      <family val="2"/>
    </font>
    <font>
      <sz val="9"/>
      <name val="Arial"/>
      <family val="2"/>
    </font>
    <font>
      <i/>
      <sz val="9"/>
      <name val="Arial"/>
      <family val="2"/>
    </font>
    <font>
      <sz val="9"/>
      <color rgb="FF00B050"/>
      <name val="Arial"/>
      <family val="2"/>
    </font>
    <font>
      <sz val="9"/>
      <color theme="0" tint="-0.499984740745262"/>
      <name val="Arial"/>
      <family val="2"/>
    </font>
    <font>
      <b/>
      <sz val="9"/>
      <name val="Arial"/>
      <family val="2"/>
    </font>
    <font>
      <b/>
      <sz val="11"/>
      <color theme="0"/>
      <name val="Arial"/>
      <family val="2"/>
    </font>
    <font>
      <b/>
      <sz val="9"/>
      <color rgb="FF000000"/>
      <name val="Arial"/>
      <family val="2"/>
    </font>
    <font>
      <sz val="10"/>
      <color theme="1"/>
      <name val="Segoe UI"/>
      <family val="2"/>
    </font>
    <font>
      <sz val="8"/>
      <color theme="1"/>
      <name val="Segoe UI"/>
      <family val="2"/>
    </font>
    <font>
      <sz val="6"/>
      <color theme="1"/>
      <name val="Arial"/>
      <family val="2"/>
    </font>
    <font>
      <b/>
      <sz val="6"/>
      <color theme="1"/>
      <name val="Arial"/>
      <family val="2"/>
    </font>
    <font>
      <sz val="6"/>
      <color theme="1"/>
      <name val="Segoe UI"/>
      <family val="2"/>
    </font>
    <font>
      <b/>
      <sz val="12"/>
      <color theme="1"/>
      <name val="Segoe UI"/>
      <family val="2"/>
    </font>
    <font>
      <sz val="7"/>
      <color theme="1"/>
      <name val="Segoe UI"/>
      <family val="2"/>
    </font>
    <font>
      <sz val="12"/>
      <color theme="1"/>
      <name val="Wingdings"/>
      <charset val="2"/>
    </font>
    <font>
      <b/>
      <sz val="8"/>
      <color theme="0"/>
      <name val="Segoe UI"/>
      <family val="2"/>
    </font>
    <font>
      <sz val="8"/>
      <name val="Segoe UI"/>
      <family val="2"/>
    </font>
    <font>
      <sz val="9"/>
      <name val="Segoe UI"/>
      <family val="2"/>
    </font>
    <font>
      <sz val="9"/>
      <color theme="1"/>
      <name val="Segoe UI"/>
      <family val="2"/>
    </font>
    <font>
      <b/>
      <sz val="8"/>
      <color theme="1"/>
      <name val="Segoe UI"/>
      <family val="2"/>
    </font>
    <font>
      <b/>
      <sz val="9"/>
      <color theme="1"/>
      <name val="Segoe UI"/>
      <family val="2"/>
    </font>
    <font>
      <b/>
      <sz val="11"/>
      <color theme="1"/>
      <name val="Segoe UI"/>
      <family val="2"/>
    </font>
    <font>
      <sz val="11"/>
      <color theme="0"/>
      <name val="Arial"/>
      <family val="2"/>
    </font>
    <font>
      <i/>
      <sz val="8"/>
      <color theme="1"/>
      <name val="Segoe UI"/>
      <family val="2"/>
    </font>
    <font>
      <i/>
      <sz val="8"/>
      <name val="Segoe UI"/>
      <family val="2"/>
    </font>
    <font>
      <b/>
      <i/>
      <u/>
      <sz val="10"/>
      <color theme="1"/>
      <name val="Segoe UI"/>
      <family val="2"/>
    </font>
    <font>
      <sz val="8"/>
      <color rgb="FFFF0000"/>
      <name val="Segoe UI"/>
      <family val="2"/>
    </font>
    <font>
      <sz val="10"/>
      <name val="Segoe UI"/>
      <family val="2"/>
    </font>
    <font>
      <i/>
      <sz val="8"/>
      <color rgb="FFFF0000"/>
      <name val="Segoe UI"/>
      <family val="2"/>
    </font>
    <font>
      <sz val="8"/>
      <color rgb="FFFF0000"/>
      <name val="Segoe UI"/>
      <family val="2"/>
    </font>
    <font>
      <sz val="9"/>
      <color rgb="FFFF0000"/>
      <name val="Segoe UI"/>
      <family val="2"/>
    </font>
    <font>
      <sz val="9"/>
      <color rgb="FF000000"/>
      <name val="Arial"/>
      <family val="2"/>
    </font>
    <font>
      <sz val="9"/>
      <color rgb="FFED7D31"/>
      <name val="Arial"/>
      <family val="2"/>
    </font>
    <font>
      <i/>
      <sz val="9"/>
      <color rgb="FFED7D31"/>
      <name val="Arial"/>
      <family val="2"/>
    </font>
    <font>
      <i/>
      <sz val="9"/>
      <color theme="0" tint="-0.499984740745262"/>
      <name val="Arial"/>
      <family val="2"/>
    </font>
    <font>
      <i/>
      <sz val="9"/>
      <color rgb="FF000000"/>
      <name val="Arial"/>
      <family val="2"/>
    </font>
    <font>
      <sz val="9"/>
      <color rgb="FF0070C0"/>
      <name val="Arial"/>
      <family val="2"/>
    </font>
    <font>
      <sz val="9"/>
      <color rgb="FF808080"/>
      <name val="Arial"/>
      <family val="2"/>
    </font>
    <font>
      <sz val="10"/>
      <color rgb="FF000000"/>
      <name val="Arial"/>
      <family val="2"/>
    </font>
    <font>
      <b/>
      <sz val="9"/>
      <color rgb="FFFF0000"/>
      <name val="Arial"/>
      <family val="2"/>
    </font>
    <font>
      <sz val="9"/>
      <color theme="5"/>
      <name val="Arial"/>
      <family val="2"/>
    </font>
    <font>
      <b/>
      <sz val="10"/>
      <color rgb="FF000000"/>
      <name val="Arial"/>
      <family val="2"/>
    </font>
    <font>
      <sz val="10"/>
      <color rgb="FF00B050"/>
      <name val="Arial"/>
      <family val="2"/>
    </font>
    <font>
      <sz val="9"/>
      <color rgb="FF4472C4"/>
      <name val="Arial"/>
      <family val="2"/>
    </font>
    <font>
      <sz val="9"/>
      <color rgb="FF7030A0"/>
      <name val="Arial"/>
      <family val="2"/>
    </font>
    <font>
      <sz val="11"/>
      <color rgb="FF000000"/>
      <name val="Calibri"/>
      <family val="2"/>
      <scheme val="minor"/>
    </font>
    <font>
      <b/>
      <sz val="9"/>
      <color rgb="FFED7D31"/>
      <name val="Arial"/>
      <family val="2"/>
    </font>
    <font>
      <b/>
      <sz val="9"/>
      <color rgb="FF00B050"/>
      <name val="Arial"/>
      <family val="2"/>
    </font>
    <font>
      <sz val="11"/>
      <name val="Calibri"/>
      <family val="2"/>
      <scheme val="minor"/>
    </font>
    <font>
      <b/>
      <sz val="10"/>
      <name val="Arial"/>
      <family val="2"/>
    </font>
    <font>
      <sz val="10"/>
      <color theme="5"/>
      <name val="Arial"/>
      <family val="2"/>
    </font>
    <font>
      <b/>
      <sz val="10"/>
      <color rgb="FFFF0000"/>
      <name val="Arial"/>
      <family val="2"/>
    </font>
    <font>
      <sz val="10"/>
      <color theme="0" tint="-0.499984740745262"/>
      <name val="Arial"/>
      <family val="2"/>
    </font>
    <font>
      <sz val="10"/>
      <color rgb="FFED7D31"/>
      <name val="Arial"/>
      <family val="2"/>
    </font>
    <font>
      <sz val="9"/>
      <color rgb="FF000000"/>
      <name val="Calibri"/>
      <family val="2"/>
      <scheme val="minor"/>
    </font>
    <font>
      <b/>
      <sz val="11"/>
      <color rgb="FF000000"/>
      <name val="Arial"/>
      <family val="2"/>
    </font>
    <font>
      <i/>
      <sz val="10"/>
      <color theme="0" tint="-0.499984740745262"/>
      <name val="Arial"/>
      <family val="2"/>
    </font>
    <font>
      <sz val="12"/>
      <name val="Wingdings"/>
      <charset val="2"/>
    </font>
    <font>
      <i/>
      <sz val="9"/>
      <color theme="5"/>
      <name val="Arial"/>
      <family val="2"/>
    </font>
    <font>
      <sz val="9"/>
      <color theme="8"/>
      <name val="Arial"/>
      <family val="2"/>
    </font>
    <font>
      <b/>
      <sz val="12"/>
      <color theme="1"/>
      <name val="Wingdings"/>
      <charset val="2"/>
    </font>
    <font>
      <sz val="9"/>
      <color theme="2" tint="-0.499984740745262"/>
      <name val="Arial"/>
      <family val="2"/>
    </font>
    <font>
      <sz val="11"/>
      <color theme="2" tint="-0.499984740745262"/>
      <name val="Calibri"/>
      <family val="2"/>
      <scheme val="minor"/>
    </font>
    <font>
      <b/>
      <sz val="9"/>
      <color theme="5"/>
      <name val="Arial"/>
      <family val="2"/>
    </font>
    <font>
      <i/>
      <sz val="8"/>
      <color theme="1"/>
      <name val="Wingdings"/>
      <charset val="2"/>
    </font>
    <font>
      <u/>
      <sz val="10"/>
      <name val="Segoe UI"/>
      <family val="2"/>
    </font>
    <font>
      <sz val="9"/>
      <name val="Arial"/>
      <family val="2"/>
    </font>
    <font>
      <sz val="9"/>
      <color theme="1"/>
      <name val="Arial"/>
      <family val="2"/>
    </font>
    <font>
      <sz val="9"/>
      <color rgb="FFFF0000"/>
      <name val="Arial"/>
      <family val="2"/>
    </font>
    <font>
      <sz val="9"/>
      <color rgb="FFED7D31"/>
      <name val="Arial"/>
      <family val="2"/>
    </font>
    <font>
      <sz val="9"/>
      <color rgb="FF00B050"/>
      <name val="Arial"/>
      <family val="2"/>
    </font>
    <font>
      <i/>
      <sz val="9"/>
      <name val="Arial"/>
      <family val="2"/>
    </font>
    <font>
      <i/>
      <sz val="9"/>
      <color rgb="FFED7D31"/>
      <name val="Arial"/>
      <family val="2"/>
    </font>
    <font>
      <sz val="9"/>
      <color rgb="FF0070C0"/>
      <name val="Arial"/>
      <family val="2"/>
    </font>
    <font>
      <sz val="9"/>
      <color rgb="FF000000"/>
      <name val="Arial"/>
      <family val="2"/>
    </font>
    <font>
      <sz val="9"/>
      <color rgb="FF4472C4"/>
      <name val="Arial"/>
      <family val="2"/>
    </font>
    <font>
      <sz val="9"/>
      <color rgb="FF7030A0"/>
      <name val="Arial"/>
      <family val="2"/>
    </font>
    <font>
      <i/>
      <sz val="9"/>
      <color theme="1"/>
      <name val="Arial"/>
      <family val="2"/>
    </font>
    <font>
      <sz val="11"/>
      <color rgb="FFED7D31"/>
      <name val="Calibri"/>
      <family val="2"/>
      <scheme val="minor"/>
    </font>
    <font>
      <b/>
      <i/>
      <sz val="8"/>
      <color theme="1"/>
      <name val="Segoe UI"/>
      <family val="2"/>
    </font>
    <font>
      <b/>
      <sz val="9"/>
      <color rgb="FF000000"/>
      <name val="Segoe UI"/>
      <family val="2"/>
    </font>
    <font>
      <sz val="9"/>
      <color rgb="FF000000"/>
      <name val="Segoe UI"/>
      <family val="2"/>
    </font>
    <font>
      <i/>
      <sz val="9"/>
      <color rgb="FF808080"/>
      <name val="Calibri"/>
      <family val="2"/>
      <scheme val="minor"/>
    </font>
    <font>
      <i/>
      <sz val="9"/>
      <color rgb="FFFF0000"/>
      <name val="Arial"/>
      <family val="2"/>
    </font>
    <font>
      <i/>
      <sz val="11"/>
      <name val="Calibri"/>
      <family val="2"/>
      <scheme val="minor"/>
    </font>
    <font>
      <b/>
      <i/>
      <sz val="11"/>
      <name val="Segoe UI"/>
      <family val="2"/>
    </font>
    <font>
      <b/>
      <sz val="9"/>
      <color rgb="FFFF0000"/>
      <name val="Segoe UI"/>
      <family val="2"/>
    </font>
    <font>
      <i/>
      <sz val="9"/>
      <color theme="1"/>
      <name val="Segoe UI"/>
      <family val="2"/>
    </font>
  </fonts>
  <fills count="1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35799E"/>
        <bgColor indexed="64"/>
      </patternFill>
    </fill>
    <fill>
      <patternFill patternType="solid">
        <fgColor rgb="FF919296"/>
        <bgColor indexed="64"/>
      </patternFill>
    </fill>
    <fill>
      <patternFill patternType="solid">
        <fgColor rgb="FF0D4B6D"/>
        <bgColor indexed="64"/>
      </patternFill>
    </fill>
    <fill>
      <patternFill patternType="solid">
        <fgColor rgb="FFFFFFFF"/>
        <bgColor indexed="64"/>
      </patternFill>
    </fill>
    <fill>
      <patternFill patternType="solid">
        <fgColor rgb="FFFFFF00"/>
        <bgColor rgb="FF000000"/>
      </patternFill>
    </fill>
    <fill>
      <patternFill patternType="solid">
        <fgColor rgb="FFF2F2F2"/>
        <bgColor indexed="64"/>
      </patternFill>
    </fill>
    <fill>
      <patternFill patternType="solid">
        <fgColor rgb="FFF2F2F2"/>
        <bgColor rgb="FF000000"/>
      </patternFill>
    </fill>
    <fill>
      <patternFill patternType="solid">
        <fgColor rgb="FFD9D9D9"/>
        <bgColor indexed="64"/>
      </patternFill>
    </fill>
    <fill>
      <patternFill patternType="solid">
        <fgColor rgb="FFD9D9D9"/>
        <bgColor rgb="FF000000"/>
      </patternFill>
    </fill>
    <fill>
      <patternFill patternType="solid">
        <fgColor rgb="FFFFFF00"/>
        <bgColor indexed="64"/>
      </patternFill>
    </fill>
    <fill>
      <patternFill patternType="solid">
        <fgColor theme="0" tint="-0.14999847407452621"/>
        <bgColor indexed="64"/>
      </patternFill>
    </fill>
  </fills>
  <borders count="4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theme="0" tint="-0.14996795556505021"/>
      </top>
      <bottom/>
      <diagonal/>
    </border>
    <border>
      <left/>
      <right/>
      <top/>
      <bottom style="thin">
        <color theme="0" tint="-0.14996795556505021"/>
      </bottom>
      <diagonal/>
    </border>
    <border>
      <left style="thin">
        <color theme="0" tint="-0.14993743705557422"/>
      </left>
      <right/>
      <top/>
      <bottom style="thin">
        <color theme="0" tint="-0.14996795556505021"/>
      </bottom>
      <diagonal/>
    </border>
    <border>
      <left/>
      <right style="thin">
        <color theme="0" tint="-0.14993743705557422"/>
      </right>
      <top/>
      <bottom/>
      <diagonal/>
    </border>
    <border>
      <left style="thin">
        <color theme="0" tint="-0.14993743705557422"/>
      </left>
      <right/>
      <top/>
      <bottom/>
      <diagonal/>
    </border>
    <border>
      <left style="thin">
        <color theme="0" tint="-0.14996795556505021"/>
      </left>
      <right/>
      <top/>
      <bottom/>
      <diagonal/>
    </border>
    <border>
      <left style="thin">
        <color theme="0" tint="-0.14996795556505021"/>
      </left>
      <right/>
      <top style="thin">
        <color theme="0" tint="-0.14996795556505021"/>
      </top>
      <bottom/>
      <diagonal/>
    </border>
    <border>
      <left style="thin">
        <color theme="0" tint="-0.14996795556505021"/>
      </left>
      <right/>
      <top/>
      <bottom style="thin">
        <color theme="0" tint="-0.14993743705557422"/>
      </bottom>
      <diagonal/>
    </border>
    <border>
      <left/>
      <right/>
      <top/>
      <bottom style="thin">
        <color theme="0" tint="-0.14993743705557422"/>
      </bottom>
      <diagonal/>
    </border>
    <border>
      <left style="thin">
        <color theme="0" tint="-0.14993743705557422"/>
      </left>
      <right/>
      <top/>
      <bottom style="thin">
        <color theme="0" tint="-0.14993743705557422"/>
      </bottom>
      <diagonal/>
    </border>
    <border>
      <left style="thin">
        <color theme="0" tint="-0.14990691854609822"/>
      </left>
      <right style="thin">
        <color theme="0" tint="-0.14990691854609822"/>
      </right>
      <top/>
      <bottom style="thin">
        <color theme="0" tint="-0.14990691854609822"/>
      </bottom>
      <diagonal/>
    </border>
    <border>
      <left style="thin">
        <color theme="0" tint="-0.14990691854609822"/>
      </left>
      <right style="thin">
        <color theme="0" tint="-0.14990691854609822"/>
      </right>
      <top/>
      <bottom/>
      <diagonal/>
    </border>
    <border>
      <left style="thin">
        <color theme="0" tint="-0.14990691854609822"/>
      </left>
      <right style="thin">
        <color theme="0" tint="-0.14990691854609822"/>
      </right>
      <top/>
      <bottom style="thin">
        <color theme="0" tint="-0.14996795556505021"/>
      </bottom>
      <diagonal/>
    </border>
    <border>
      <left style="thin">
        <color theme="0" tint="-0.14990691854609822"/>
      </left>
      <right style="thin">
        <color theme="0" tint="-0.14990691854609822"/>
      </right>
      <top style="thin">
        <color theme="0" tint="-0.14996795556505021"/>
      </top>
      <bottom/>
      <diagonal/>
    </border>
    <border>
      <left style="thin">
        <color theme="0" tint="-0.14990691854609822"/>
      </left>
      <right style="thin">
        <color theme="0" tint="-0.14990691854609822"/>
      </right>
      <top/>
      <bottom style="thin">
        <color theme="0" tint="-0.14993743705557422"/>
      </bottom>
      <diagonal/>
    </border>
    <border>
      <left style="thin">
        <color theme="0" tint="-0.14990691854609822"/>
      </left>
      <right/>
      <top/>
      <bottom/>
      <diagonal/>
    </border>
    <border>
      <left style="thin">
        <color theme="0" tint="-0.14990691854609822"/>
      </left>
      <right/>
      <top/>
      <bottom style="thin">
        <color theme="0" tint="-0.1498764000366222"/>
      </bottom>
      <diagonal/>
    </border>
    <border>
      <left/>
      <right/>
      <top/>
      <bottom style="thin">
        <color theme="0" tint="-0.1498764000366222"/>
      </bottom>
      <diagonal/>
    </border>
    <border>
      <left style="thin">
        <color rgb="FFD9D9D9"/>
      </left>
      <right/>
      <top style="thin">
        <color indexed="64"/>
      </top>
      <bottom/>
      <diagonal/>
    </border>
    <border>
      <left style="thin">
        <color rgb="FFD9D9D9"/>
      </left>
      <right/>
      <top/>
      <bottom/>
      <diagonal/>
    </border>
    <border>
      <left style="thin">
        <color rgb="FF000000"/>
      </left>
      <right/>
      <top style="thin">
        <color rgb="FF000000"/>
      </top>
      <bottom/>
      <diagonal/>
    </border>
    <border>
      <left style="thin">
        <color rgb="FF000000"/>
      </left>
      <right/>
      <top/>
      <bottom/>
      <diagonal/>
    </border>
    <border>
      <left style="thin">
        <color theme="0" tint="-0.14993743705557422"/>
      </left>
      <right/>
      <top/>
      <bottom style="thin">
        <color theme="0" tint="-0.14990691854609822"/>
      </bottom>
      <diagonal/>
    </border>
    <border>
      <left/>
      <right/>
      <top/>
      <bottom style="thin">
        <color theme="0" tint="-0.14990691854609822"/>
      </bottom>
      <diagonal/>
    </border>
    <border>
      <left style="thin">
        <color theme="0" tint="-0.14990691854609822"/>
      </left>
      <right/>
      <top/>
      <bottom style="thin">
        <color theme="0" tint="-0.14993743705557422"/>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indexed="64"/>
      </bottom>
      <diagonal/>
    </border>
    <border>
      <left style="thin">
        <color rgb="FF000000"/>
      </left>
      <right/>
      <top style="thin">
        <color indexed="64"/>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s>
  <cellStyleXfs count="5">
    <xf numFmtId="0" fontId="0" fillId="0" borderId="0"/>
    <xf numFmtId="0" fontId="3" fillId="0" borderId="0">
      <alignment vertical="top"/>
    </xf>
    <xf numFmtId="0" fontId="3" fillId="0" borderId="0">
      <alignment vertical="top"/>
    </xf>
    <xf numFmtId="0" fontId="3" fillId="0" borderId="0">
      <alignment vertical="top"/>
    </xf>
    <xf numFmtId="0" fontId="4" fillId="0" borderId="0"/>
  </cellStyleXfs>
  <cellXfs count="678">
    <xf numFmtId="0" fontId="0" fillId="0" borderId="0" xfId="0"/>
    <xf numFmtId="0" fontId="1" fillId="0" borderId="0" xfId="0" applyFont="1"/>
    <xf numFmtId="0" fontId="2" fillId="0" borderId="0" xfId="0" applyFont="1"/>
    <xf numFmtId="0" fontId="0" fillId="0" borderId="0" xfId="0" applyAlignment="1">
      <alignment horizontal="center"/>
    </xf>
    <xf numFmtId="0" fontId="5" fillId="0" borderId="0" xfId="0" applyFont="1"/>
    <xf numFmtId="0" fontId="8" fillId="0" borderId="0" xfId="0" applyFont="1" applyAlignment="1">
      <alignment horizontal="center"/>
    </xf>
    <xf numFmtId="0" fontId="8" fillId="0" borderId="0" xfId="0" applyFont="1"/>
    <xf numFmtId="0" fontId="0" fillId="0" borderId="0" xfId="0" applyAlignment="1">
      <alignment horizontal="left"/>
    </xf>
    <xf numFmtId="0" fontId="6" fillId="0" borderId="0" xfId="0" applyFont="1"/>
    <xf numFmtId="0" fontId="6" fillId="2" borderId="8" xfId="0" applyFont="1" applyFill="1" applyBorder="1" applyAlignment="1">
      <alignment horizontal="center" wrapText="1"/>
    </xf>
    <xf numFmtId="0" fontId="6" fillId="2" borderId="8" xfId="0" applyFont="1" applyFill="1" applyBorder="1"/>
    <xf numFmtId="0" fontId="6" fillId="2" borderId="8" xfId="0" applyFont="1" applyFill="1" applyBorder="1" applyAlignment="1">
      <alignment horizontal="left"/>
    </xf>
    <xf numFmtId="0" fontId="6" fillId="2" borderId="11" xfId="0" applyFont="1" applyFill="1" applyBorder="1"/>
    <xf numFmtId="0" fontId="8" fillId="0" borderId="0" xfId="0" applyFont="1" applyAlignment="1">
      <alignment horizontal="left"/>
    </xf>
    <xf numFmtId="0" fontId="12"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xf>
    <xf numFmtId="0" fontId="12"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6" fillId="2" borderId="11" xfId="0" applyFont="1" applyFill="1" applyBorder="1" applyAlignment="1">
      <alignment horizontal="center" wrapText="1"/>
    </xf>
    <xf numFmtId="0" fontId="6" fillId="2" borderId="11" xfId="0" applyFont="1" applyFill="1" applyBorder="1" applyAlignment="1">
      <alignment horizontal="left"/>
    </xf>
    <xf numFmtId="0" fontId="8" fillId="0" borderId="10" xfId="0" applyFont="1" applyBorder="1" applyAlignment="1">
      <alignment horizontal="center"/>
    </xf>
    <xf numFmtId="0" fontId="8" fillId="0" borderId="13" xfId="0" applyFont="1" applyBorder="1"/>
    <xf numFmtId="0" fontId="1" fillId="0" borderId="14" xfId="0" applyFont="1" applyBorder="1"/>
    <xf numFmtId="0" fontId="1" fillId="0" borderId="14" xfId="0" applyFont="1" applyBorder="1" applyAlignment="1">
      <alignment horizontal="center"/>
    </xf>
    <xf numFmtId="0" fontId="8" fillId="0" borderId="14" xfId="0" applyFont="1" applyBorder="1"/>
    <xf numFmtId="0" fontId="13" fillId="4" borderId="0" xfId="0" applyFont="1" applyFill="1" applyAlignment="1">
      <alignment horizontal="left"/>
    </xf>
    <xf numFmtId="0" fontId="13" fillId="4" borderId="0" xfId="0" applyFont="1" applyFill="1" applyAlignment="1">
      <alignment horizontal="center"/>
    </xf>
    <xf numFmtId="0" fontId="13" fillId="4" borderId="0" xfId="0" applyFont="1" applyFill="1"/>
    <xf numFmtId="0" fontId="13" fillId="4" borderId="10" xfId="0" applyFont="1" applyFill="1" applyBorder="1"/>
    <xf numFmtId="0" fontId="14" fillId="0" borderId="0" xfId="0" applyFont="1" applyAlignment="1">
      <alignment wrapText="1"/>
    </xf>
    <xf numFmtId="0" fontId="0" fillId="3" borderId="0" xfId="0" applyFill="1"/>
    <xf numFmtId="0" fontId="16" fillId="3" borderId="0" xfId="0" applyFont="1" applyFill="1"/>
    <xf numFmtId="0" fontId="17" fillId="3" borderId="0" xfId="0" applyFont="1" applyFill="1" applyAlignment="1">
      <alignment vertical="center"/>
    </xf>
    <xf numFmtId="0" fontId="18" fillId="3" borderId="0" xfId="0" applyFont="1" applyFill="1" applyAlignment="1">
      <alignment vertical="center"/>
    </xf>
    <xf numFmtId="0" fontId="19" fillId="3" borderId="0" xfId="0" applyFont="1" applyFill="1" applyAlignment="1">
      <alignment vertical="center"/>
    </xf>
    <xf numFmtId="0" fontId="20" fillId="5" borderId="0" xfId="0" applyFont="1" applyFill="1"/>
    <xf numFmtId="0" fontId="16" fillId="3" borderId="0" xfId="0" applyFont="1" applyFill="1" applyAlignment="1">
      <alignment vertical="center"/>
    </xf>
    <xf numFmtId="0" fontId="0" fillId="6" borderId="0" xfId="0" applyFill="1"/>
    <xf numFmtId="0" fontId="26" fillId="3" borderId="0" xfId="0" applyFont="1" applyFill="1"/>
    <xf numFmtId="0" fontId="24" fillId="2" borderId="0" xfId="0" applyFont="1" applyFill="1"/>
    <xf numFmtId="0" fontId="24" fillId="2" borderId="20" xfId="0" applyFont="1" applyFill="1" applyBorder="1"/>
    <xf numFmtId="0" fontId="23" fillId="6" borderId="16" xfId="0" applyFont="1" applyFill="1" applyBorder="1" applyAlignment="1" applyProtection="1">
      <alignment horizontal="center" vertical="center"/>
      <protection locked="0"/>
    </xf>
    <xf numFmtId="0" fontId="23" fillId="6" borderId="0" xfId="0" applyFont="1" applyFill="1" applyAlignment="1">
      <alignment horizontal="center" vertical="center"/>
    </xf>
    <xf numFmtId="0" fontId="23" fillId="6" borderId="0" xfId="0" applyFont="1" applyFill="1" applyAlignment="1" applyProtection="1">
      <alignment horizontal="center" vertical="center"/>
      <protection locked="0"/>
    </xf>
    <xf numFmtId="0" fontId="23" fillId="6" borderId="19" xfId="0" applyFont="1" applyFill="1" applyBorder="1" applyAlignment="1">
      <alignment vertical="center"/>
    </xf>
    <xf numFmtId="0" fontId="23" fillId="6" borderId="0" xfId="0" applyFont="1" applyFill="1" applyAlignment="1">
      <alignment horizontal="left" vertical="center" indent="1"/>
    </xf>
    <xf numFmtId="0" fontId="26" fillId="3" borderId="0" xfId="0" applyFont="1" applyFill="1" applyAlignment="1">
      <alignment vertical="center"/>
    </xf>
    <xf numFmtId="0" fontId="24" fillId="2" borderId="0" xfId="0" applyFont="1" applyFill="1" applyAlignment="1">
      <alignment horizontal="center" vertical="center"/>
    </xf>
    <xf numFmtId="0" fontId="25" fillId="3" borderId="0" xfId="0" applyFont="1" applyFill="1" applyAlignment="1">
      <alignment vertical="center"/>
    </xf>
    <xf numFmtId="0" fontId="25" fillId="3" borderId="20" xfId="0" applyFont="1" applyFill="1" applyBorder="1" applyAlignment="1">
      <alignment vertical="center"/>
    </xf>
    <xf numFmtId="0" fontId="25" fillId="3" borderId="15" xfId="0" applyFont="1" applyFill="1" applyBorder="1" applyAlignment="1">
      <alignment vertical="center"/>
    </xf>
    <xf numFmtId="0" fontId="25" fillId="3" borderId="21" xfId="0" applyFont="1" applyFill="1" applyBorder="1" applyAlignment="1">
      <alignment vertical="center"/>
    </xf>
    <xf numFmtId="0" fontId="23" fillId="6" borderId="16" xfId="0" applyFont="1" applyFill="1" applyBorder="1" applyAlignment="1">
      <alignment horizontal="center" vertical="center"/>
    </xf>
    <xf numFmtId="0" fontId="23" fillId="6" borderId="16" xfId="0" applyFont="1" applyFill="1" applyBorder="1" applyAlignment="1">
      <alignment horizontal="left" vertical="center" indent="1"/>
    </xf>
    <xf numFmtId="0" fontId="23" fillId="6" borderId="0" xfId="0" applyFont="1" applyFill="1" applyAlignment="1">
      <alignment horizontal="right" vertical="top"/>
    </xf>
    <xf numFmtId="0" fontId="23" fillId="6" borderId="19" xfId="0" applyFont="1" applyFill="1" applyBorder="1" applyAlignment="1">
      <alignment horizontal="left" indent="1"/>
    </xf>
    <xf numFmtId="0" fontId="23" fillId="6" borderId="0" xfId="0" applyFont="1" applyFill="1" applyAlignment="1">
      <alignment vertical="center"/>
    </xf>
    <xf numFmtId="0" fontId="23" fillId="6" borderId="0" xfId="0" applyFont="1" applyFill="1" applyAlignment="1">
      <alignment horizontal="right" vertical="center" indent="1"/>
    </xf>
    <xf numFmtId="0" fontId="23" fillId="6" borderId="0" xfId="0" applyFont="1" applyFill="1" applyAlignment="1">
      <alignment horizontal="left" indent="1"/>
    </xf>
    <xf numFmtId="0" fontId="16" fillId="3" borderId="0" xfId="0" applyFont="1" applyFill="1" applyAlignment="1">
      <alignment horizontal="left" vertical="center"/>
    </xf>
    <xf numFmtId="0" fontId="27" fillId="3" borderId="0" xfId="0" applyFont="1" applyFill="1" applyAlignment="1">
      <alignment vertical="center"/>
    </xf>
    <xf numFmtId="0" fontId="28" fillId="3" borderId="0" xfId="0" applyFont="1" applyFill="1" applyAlignment="1">
      <alignment horizontal="right" vertical="center" indent="1"/>
    </xf>
    <xf numFmtId="0" fontId="0" fillId="5" borderId="0" xfId="0" applyFill="1"/>
    <xf numFmtId="0" fontId="29" fillId="5" borderId="0" xfId="0" applyFont="1" applyFill="1" applyAlignment="1">
      <alignment vertical="center"/>
    </xf>
    <xf numFmtId="0" fontId="29" fillId="5" borderId="0" xfId="0" applyFont="1" applyFill="1" applyAlignment="1">
      <alignment horizontal="right" vertical="center"/>
    </xf>
    <xf numFmtId="0" fontId="16" fillId="0" borderId="0" xfId="0" applyFont="1"/>
    <xf numFmtId="0" fontId="31" fillId="3" borderId="0" xfId="0" applyFont="1" applyFill="1" applyAlignment="1">
      <alignment vertical="center"/>
    </xf>
    <xf numFmtId="0" fontId="32" fillId="2" borderId="20" xfId="0" applyFont="1" applyFill="1" applyBorder="1" applyAlignment="1">
      <alignment vertical="center"/>
    </xf>
    <xf numFmtId="0" fontId="32" fillId="2" borderId="0" xfId="0" applyFont="1" applyFill="1" applyAlignment="1">
      <alignment vertical="center"/>
    </xf>
    <xf numFmtId="0" fontId="32" fillId="2" borderId="0" xfId="0" applyFont="1" applyFill="1" applyAlignment="1">
      <alignment horizontal="center" vertical="center"/>
    </xf>
    <xf numFmtId="0" fontId="24" fillId="2" borderId="22" xfId="0" applyFont="1" applyFill="1" applyBorder="1"/>
    <xf numFmtId="0" fontId="24" fillId="2" borderId="23" xfId="0" applyFont="1" applyFill="1" applyBorder="1"/>
    <xf numFmtId="0" fontId="24" fillId="2" borderId="24" xfId="0" applyFont="1" applyFill="1" applyBorder="1"/>
    <xf numFmtId="0" fontId="33" fillId="3" borderId="0" xfId="0" applyFont="1" applyFill="1"/>
    <xf numFmtId="0" fontId="15" fillId="3" borderId="0" xfId="0" applyFont="1" applyFill="1" applyAlignment="1">
      <alignment vertical="center"/>
    </xf>
    <xf numFmtId="0" fontId="23" fillId="6" borderId="0" xfId="0" applyFont="1" applyFill="1" applyAlignment="1">
      <alignment vertical="top"/>
    </xf>
    <xf numFmtId="0" fontId="23" fillId="6" borderId="26" xfId="0" applyFont="1" applyFill="1" applyBorder="1"/>
    <xf numFmtId="0" fontId="23" fillId="6" borderId="27" xfId="0" applyFont="1" applyFill="1" applyBorder="1" applyAlignment="1" applyProtection="1">
      <alignment horizontal="center" vertical="center"/>
      <protection locked="0"/>
    </xf>
    <xf numFmtId="0" fontId="34" fillId="3" borderId="0" xfId="0" applyFont="1" applyFill="1" applyAlignment="1">
      <alignment vertical="center"/>
    </xf>
    <xf numFmtId="0" fontId="29" fillId="5" borderId="0" xfId="0" applyFont="1" applyFill="1" applyAlignment="1">
      <alignment horizontal="left" vertical="center"/>
    </xf>
    <xf numFmtId="0" fontId="22" fillId="3" borderId="15" xfId="0" applyFont="1" applyFill="1" applyBorder="1" applyAlignment="1">
      <alignment horizontal="center" vertical="center" wrapText="1"/>
    </xf>
    <xf numFmtId="0" fontId="22" fillId="3" borderId="0" xfId="0" applyFont="1" applyFill="1" applyAlignment="1">
      <alignment horizontal="center" vertical="center" wrapText="1"/>
    </xf>
    <xf numFmtId="0" fontId="29" fillId="5" borderId="0" xfId="0" applyFont="1" applyFill="1"/>
    <xf numFmtId="0" fontId="28" fillId="3" borderId="0" xfId="0" applyFont="1" applyFill="1" applyAlignment="1">
      <alignment horizontal="left" vertical="center"/>
    </xf>
    <xf numFmtId="0" fontId="13" fillId="4" borderId="2" xfId="0" applyFont="1" applyFill="1" applyBorder="1"/>
    <xf numFmtId="3" fontId="8" fillId="0" borderId="0" xfId="1" applyNumberFormat="1" applyFont="1" applyAlignment="1">
      <alignment horizontal="center" vertical="center"/>
    </xf>
    <xf numFmtId="0" fontId="8" fillId="0" borderId="0" xfId="1" applyFont="1" applyAlignment="1">
      <alignment horizontal="left" vertical="center"/>
    </xf>
    <xf numFmtId="0" fontId="6" fillId="0" borderId="0" xfId="0" applyFont="1" applyAlignment="1">
      <alignment horizontal="center"/>
    </xf>
    <xf numFmtId="0" fontId="8" fillId="0" borderId="33" xfId="0" applyFont="1" applyBorder="1" applyAlignment="1">
      <alignment horizontal="left" vertical="center"/>
    </xf>
    <xf numFmtId="0" fontId="8" fillId="0" borderId="4" xfId="0" applyFont="1" applyBorder="1" applyAlignment="1">
      <alignment horizontal="center" vertical="center"/>
    </xf>
    <xf numFmtId="0" fontId="11" fillId="0" borderId="9" xfId="0" applyFont="1" applyBorder="1" applyAlignment="1">
      <alignment horizontal="left" vertical="center"/>
    </xf>
    <xf numFmtId="0" fontId="8" fillId="0" borderId="6" xfId="0" applyFont="1" applyBorder="1" applyAlignment="1">
      <alignment vertical="center"/>
    </xf>
    <xf numFmtId="0" fontId="39" fillId="0" borderId="6" xfId="0" applyFont="1" applyBorder="1" applyAlignment="1">
      <alignment horizontal="center" vertical="center"/>
    </xf>
    <xf numFmtId="0" fontId="8" fillId="0" borderId="34" xfId="0" applyFont="1" applyBorder="1" applyAlignment="1">
      <alignment horizontal="left" vertical="center"/>
    </xf>
    <xf numFmtId="0" fontId="8" fillId="0" borderId="9" xfId="0" applyFont="1" applyBorder="1" applyAlignment="1">
      <alignment horizontal="center" vertical="center"/>
    </xf>
    <xf numFmtId="0" fontId="8" fillId="0" borderId="10" xfId="0" applyFont="1" applyBorder="1" applyAlignment="1">
      <alignment vertical="center"/>
    </xf>
    <xf numFmtId="0" fontId="39" fillId="0" borderId="10" xfId="0" applyFont="1" applyBorder="1" applyAlignment="1">
      <alignment horizontal="center" vertical="center"/>
    </xf>
    <xf numFmtId="0" fontId="7" fillId="0" borderId="34" xfId="0" applyFont="1" applyBorder="1" applyAlignment="1">
      <alignment horizontal="left" vertical="center"/>
    </xf>
    <xf numFmtId="0" fontId="7" fillId="0" borderId="9" xfId="0" applyFont="1" applyBorder="1" applyAlignment="1">
      <alignment horizontal="center" vertical="center"/>
    </xf>
    <xf numFmtId="0" fontId="7" fillId="0" borderId="10" xfId="0" applyFont="1" applyBorder="1" applyAlignment="1">
      <alignment vertical="center"/>
    </xf>
    <xf numFmtId="0" fontId="40" fillId="0" borderId="9" xfId="0" applyFont="1" applyBorder="1" applyAlignment="1">
      <alignment horizontal="center" vertical="center"/>
    </xf>
    <xf numFmtId="0" fontId="40" fillId="0" borderId="10" xfId="0" applyFont="1" applyBorder="1" applyAlignment="1">
      <alignment vertical="center"/>
    </xf>
    <xf numFmtId="0" fontId="9" fillId="0" borderId="0" xfId="0" applyFont="1" applyAlignment="1">
      <alignment horizontal="center"/>
    </xf>
    <xf numFmtId="0" fontId="9" fillId="0" borderId="34" xfId="0" applyFont="1" applyBorder="1" applyAlignment="1">
      <alignment horizontal="left" vertical="center"/>
    </xf>
    <xf numFmtId="0" fontId="41" fillId="0" borderId="9" xfId="0" applyFont="1" applyBorder="1" applyAlignment="1">
      <alignment horizontal="center" vertical="center"/>
    </xf>
    <xf numFmtId="0" fontId="42" fillId="0" borderId="9" xfId="0" applyFont="1" applyBorder="1" applyAlignment="1">
      <alignment horizontal="left" vertical="center"/>
    </xf>
    <xf numFmtId="0" fontId="41" fillId="0" borderId="10"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vertical="center"/>
    </xf>
    <xf numFmtId="0" fontId="43" fillId="0" borderId="10" xfId="0" applyFont="1" applyBorder="1" applyAlignment="1">
      <alignment horizontal="center" vertical="center"/>
    </xf>
    <xf numFmtId="0" fontId="8" fillId="0" borderId="35" xfId="0" applyFont="1" applyBorder="1" applyAlignment="1">
      <alignment horizont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36" xfId="0" applyFont="1" applyBorder="1" applyAlignment="1">
      <alignment horizontal="center"/>
    </xf>
    <xf numFmtId="0" fontId="8" fillId="0" borderId="14" xfId="0" applyFont="1" applyBorder="1" applyAlignme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14" xfId="0" applyFont="1" applyBorder="1" applyAlignment="1">
      <alignment vertical="center"/>
    </xf>
    <xf numFmtId="0" fontId="40" fillId="0" borderId="0" xfId="0" applyFont="1" applyAlignment="1">
      <alignment horizontal="center" vertical="center"/>
    </xf>
    <xf numFmtId="0" fontId="40" fillId="0" borderId="14" xfId="0" applyFont="1" applyBorder="1" applyAlignment="1">
      <alignment vertical="center"/>
    </xf>
    <xf numFmtId="0" fontId="39" fillId="0" borderId="0" xfId="0" applyFont="1" applyAlignment="1">
      <alignment horizontal="center" vertical="center"/>
    </xf>
    <xf numFmtId="0" fontId="44" fillId="0" borderId="36" xfId="0" applyFont="1" applyBorder="1" applyAlignment="1">
      <alignment horizontal="center"/>
    </xf>
    <xf numFmtId="0" fontId="44" fillId="0" borderId="0" xfId="0" applyFont="1" applyAlignment="1">
      <alignment horizontal="center"/>
    </xf>
    <xf numFmtId="0" fontId="44" fillId="0" borderId="0" xfId="0" applyFont="1" applyAlignment="1">
      <alignment horizontal="left" vertical="center"/>
    </xf>
    <xf numFmtId="0" fontId="44" fillId="0" borderId="0" xfId="0" applyFont="1" applyAlignment="1">
      <alignment horizontal="center" vertical="center"/>
    </xf>
    <xf numFmtId="0" fontId="44" fillId="0" borderId="14" xfId="0" applyFont="1" applyBorder="1" applyAlignment="1">
      <alignment vertical="center"/>
    </xf>
    <xf numFmtId="0" fontId="10" fillId="0" borderId="36" xfId="0" applyFont="1" applyBorder="1" applyAlignment="1">
      <alignment horizontal="center"/>
    </xf>
    <xf numFmtId="0" fontId="10" fillId="0" borderId="0" xfId="0" applyFont="1" applyAlignment="1">
      <alignment horizontal="center"/>
    </xf>
    <xf numFmtId="0" fontId="45" fillId="0" borderId="36" xfId="0" applyFont="1" applyBorder="1" applyAlignment="1">
      <alignment horizontal="center"/>
    </xf>
    <xf numFmtId="0" fontId="45" fillId="0" borderId="0" xfId="0" applyFont="1" applyAlignment="1">
      <alignment horizontal="center"/>
    </xf>
    <xf numFmtId="0" fontId="9" fillId="0" borderId="36" xfId="0" applyFont="1" applyBorder="1" applyAlignment="1">
      <alignment horizontal="center"/>
    </xf>
    <xf numFmtId="0" fontId="9" fillId="0" borderId="0" xfId="0" applyFont="1" applyAlignment="1">
      <alignment horizontal="left" vertical="center"/>
    </xf>
    <xf numFmtId="0" fontId="41" fillId="0" borderId="0" xfId="0" applyFont="1" applyAlignment="1">
      <alignment horizontal="center" vertical="center"/>
    </xf>
    <xf numFmtId="0" fontId="41" fillId="0" borderId="14" xfId="0" applyFont="1" applyBorder="1" applyAlignment="1">
      <alignment vertical="center"/>
    </xf>
    <xf numFmtId="0" fontId="9" fillId="0" borderId="0" xfId="0" applyFont="1" applyAlignment="1">
      <alignment horizontal="center" vertical="center"/>
    </xf>
    <xf numFmtId="0" fontId="9" fillId="0" borderId="14" xfId="0" applyFont="1" applyBorder="1" applyAlignment="1">
      <alignment vertical="center"/>
    </xf>
    <xf numFmtId="0" fontId="46" fillId="0" borderId="0" xfId="0" applyFont="1"/>
    <xf numFmtId="0" fontId="46" fillId="0" borderId="14" xfId="0" applyFont="1" applyBorder="1"/>
    <xf numFmtId="0" fontId="7" fillId="0" borderId="0" xfId="0" applyFont="1" applyAlignment="1">
      <alignment horizontal="left" vertical="center"/>
    </xf>
    <xf numFmtId="0" fontId="7" fillId="0" borderId="0" xfId="1" applyFont="1" applyAlignment="1">
      <alignment vertical="center"/>
    </xf>
    <xf numFmtId="0" fontId="8" fillId="0" borderId="0" xfId="1" applyFont="1" applyAlignment="1">
      <alignment vertical="center"/>
    </xf>
    <xf numFmtId="0" fontId="47" fillId="0" borderId="0" xfId="0" applyFont="1" applyAlignment="1">
      <alignment horizontal="center" vertical="center"/>
    </xf>
    <xf numFmtId="0" fontId="7" fillId="0" borderId="0" xfId="0" applyFont="1" applyAlignment="1">
      <alignment horizontal="center" vertical="center"/>
    </xf>
    <xf numFmtId="0" fontId="39" fillId="0" borderId="0" xfId="0" applyFont="1" applyAlignment="1">
      <alignment horizontal="center"/>
    </xf>
    <xf numFmtId="0" fontId="5" fillId="0" borderId="0" xfId="0" applyFont="1" applyAlignment="1">
      <alignment horizontal="center"/>
    </xf>
    <xf numFmtId="0" fontId="39" fillId="0" borderId="10" xfId="0" applyFont="1" applyBorder="1" applyAlignment="1">
      <alignment horizontal="center"/>
    </xf>
    <xf numFmtId="0" fontId="10" fillId="0" borderId="10" xfId="0" applyFont="1" applyBorder="1" applyAlignment="1">
      <alignment horizontal="center"/>
    </xf>
    <xf numFmtId="0" fontId="9" fillId="0" borderId="10" xfId="0" applyFont="1" applyBorder="1" applyAlignment="1">
      <alignment horizontal="center"/>
    </xf>
    <xf numFmtId="0" fontId="7" fillId="0" borderId="10" xfId="0" applyFont="1" applyBorder="1" applyAlignment="1">
      <alignment horizontal="center"/>
    </xf>
    <xf numFmtId="3" fontId="8" fillId="0" borderId="10" xfId="1" applyNumberFormat="1" applyFont="1" applyBorder="1" applyAlignment="1">
      <alignment horizontal="center" vertical="center"/>
    </xf>
    <xf numFmtId="0" fontId="8" fillId="0" borderId="9" xfId="0" applyFont="1" applyBorder="1" applyAlignment="1">
      <alignment vertical="center"/>
    </xf>
    <xf numFmtId="0" fontId="7" fillId="0" borderId="9" xfId="0" applyFont="1" applyBorder="1" applyAlignment="1">
      <alignment vertical="center"/>
    </xf>
    <xf numFmtId="0" fontId="9" fillId="0" borderId="9" xfId="0" applyFont="1" applyBorder="1" applyAlignment="1">
      <alignment vertical="center"/>
    </xf>
    <xf numFmtId="0" fontId="41" fillId="0" borderId="9" xfId="0" applyFont="1" applyBorder="1" applyAlignment="1">
      <alignment vertical="center"/>
    </xf>
    <xf numFmtId="0" fontId="6" fillId="2" borderId="11" xfId="0" applyFont="1" applyFill="1" applyBorder="1" applyAlignment="1">
      <alignment horizontal="center"/>
    </xf>
    <xf numFmtId="0" fontId="11" fillId="0" borderId="14" xfId="0" applyFont="1" applyBorder="1" applyAlignment="1">
      <alignment horizontal="left" vertical="center"/>
    </xf>
    <xf numFmtId="0" fontId="11" fillId="0" borderId="10" xfId="0" applyFont="1" applyBorder="1" applyAlignment="1">
      <alignment horizontal="left" vertical="center"/>
    </xf>
    <xf numFmtId="0" fontId="42" fillId="0" borderId="14" xfId="0" applyFont="1" applyBorder="1" applyAlignment="1">
      <alignment horizontal="left" vertical="center"/>
    </xf>
    <xf numFmtId="0" fontId="10" fillId="0" borderId="10" xfId="0" applyFont="1" applyBorder="1" applyAlignment="1">
      <alignment horizontal="left" vertical="center"/>
    </xf>
    <xf numFmtId="0" fontId="10" fillId="0" borderId="9" xfId="0" applyFont="1" applyBorder="1" applyAlignment="1">
      <alignment vertical="center"/>
    </xf>
    <xf numFmtId="0" fontId="44" fillId="0" borderId="9" xfId="0" applyFont="1" applyBorder="1" applyAlignment="1">
      <alignment vertical="center"/>
    </xf>
    <xf numFmtId="0" fontId="31" fillId="3" borderId="0" xfId="0" applyFont="1" applyFill="1"/>
    <xf numFmtId="0" fontId="29" fillId="3" borderId="0" xfId="0" applyFont="1" applyFill="1"/>
    <xf numFmtId="0" fontId="48" fillId="0" borderId="0" xfId="0" applyFont="1" applyAlignment="1">
      <alignment horizontal="center" vertical="center"/>
    </xf>
    <xf numFmtId="0" fontId="48" fillId="0" borderId="9" xfId="0" applyFont="1" applyBorder="1" applyAlignment="1">
      <alignment horizontal="center" vertical="center"/>
    </xf>
    <xf numFmtId="0" fontId="48" fillId="0" borderId="14" xfId="0" applyFont="1" applyBorder="1"/>
    <xf numFmtId="0" fontId="28" fillId="3" borderId="0" xfId="0" applyFont="1" applyFill="1" applyAlignment="1">
      <alignment horizontal="right" vertical="center"/>
    </xf>
    <xf numFmtId="0" fontId="36" fillId="2" borderId="16" xfId="0" applyFont="1" applyFill="1" applyBorder="1" applyAlignment="1">
      <alignment horizontal="left" vertical="center"/>
    </xf>
    <xf numFmtId="0" fontId="24" fillId="2" borderId="23" xfId="0" applyFont="1" applyFill="1" applyBorder="1" applyAlignment="1">
      <alignment horizontal="left"/>
    </xf>
    <xf numFmtId="0" fontId="10" fillId="0" borderId="6" xfId="0" applyFont="1" applyBorder="1"/>
    <xf numFmtId="0" fontId="39" fillId="0" borderId="14" xfId="0" applyFont="1" applyBorder="1" applyAlignment="1">
      <alignment horizontal="center"/>
    </xf>
    <xf numFmtId="0" fontId="10" fillId="0" borderId="10" xfId="0" applyFont="1" applyBorder="1"/>
    <xf numFmtId="0" fontId="39" fillId="0" borderId="0" xfId="0" applyFont="1"/>
    <xf numFmtId="0" fontId="39" fillId="0" borderId="9" xfId="0" applyFont="1" applyBorder="1"/>
    <xf numFmtId="0" fontId="10" fillId="0" borderId="0" xfId="0" applyFont="1"/>
    <xf numFmtId="0" fontId="10" fillId="0" borderId="9" xfId="0" applyFont="1" applyBorder="1"/>
    <xf numFmtId="0" fontId="40" fillId="0" borderId="0" xfId="0" applyFont="1"/>
    <xf numFmtId="0" fontId="40" fillId="0" borderId="9" xfId="0" applyFont="1" applyBorder="1"/>
    <xf numFmtId="0" fontId="7" fillId="8" borderId="0" xfId="0" applyFont="1" applyFill="1"/>
    <xf numFmtId="0" fontId="7" fillId="0" borderId="0" xfId="0" applyFont="1"/>
    <xf numFmtId="0" fontId="39" fillId="0" borderId="10" xfId="0" applyFont="1" applyBorder="1"/>
    <xf numFmtId="0" fontId="9" fillId="0" borderId="0" xfId="0" applyFont="1"/>
    <xf numFmtId="0" fontId="9" fillId="0" borderId="14" xfId="0" applyFont="1" applyBorder="1" applyAlignment="1">
      <alignment horizontal="center"/>
    </xf>
    <xf numFmtId="0" fontId="28" fillId="9" borderId="0" xfId="0" applyFont="1" applyFill="1" applyAlignment="1">
      <alignment horizontal="right"/>
    </xf>
    <xf numFmtId="0" fontId="16" fillId="0" borderId="0" xfId="0" applyFont="1" applyAlignment="1">
      <alignment horizontal="left"/>
    </xf>
    <xf numFmtId="0" fontId="35" fillId="3" borderId="0" xfId="0" applyFont="1" applyFill="1" applyAlignment="1">
      <alignment vertical="center"/>
    </xf>
    <xf numFmtId="0" fontId="33" fillId="3" borderId="0" xfId="0" applyFont="1" applyFill="1" applyAlignment="1">
      <alignment horizontal="right" vertical="center"/>
    </xf>
    <xf numFmtId="0" fontId="24" fillId="3" borderId="0" xfId="0" applyFont="1" applyFill="1" applyAlignment="1">
      <alignment horizontal="left" vertical="center"/>
    </xf>
    <xf numFmtId="0" fontId="53" fillId="0" borderId="0" xfId="0" applyFont="1"/>
    <xf numFmtId="0" fontId="6" fillId="11" borderId="6" xfId="0" applyFont="1" applyFill="1" applyBorder="1" applyAlignment="1">
      <alignment horizontal="center"/>
    </xf>
    <xf numFmtId="0" fontId="12" fillId="11" borderId="13" xfId="0" applyFont="1" applyFill="1" applyBorder="1" applyAlignment="1">
      <alignment horizontal="center"/>
    </xf>
    <xf numFmtId="0" fontId="14" fillId="12" borderId="5" xfId="0" applyFont="1" applyFill="1" applyBorder="1" applyAlignment="1">
      <alignment horizontal="left" wrapText="1"/>
    </xf>
    <xf numFmtId="0" fontId="14" fillId="12" borderId="4" xfId="0" applyFont="1" applyFill="1" applyBorder="1"/>
    <xf numFmtId="0" fontId="14" fillId="12" borderId="4" xfId="0" applyFont="1" applyFill="1" applyBorder="1" applyAlignment="1">
      <alignment horizontal="center"/>
    </xf>
    <xf numFmtId="0" fontId="14" fillId="12" borderId="5" xfId="0" applyFont="1" applyFill="1" applyBorder="1" applyAlignment="1">
      <alignment wrapText="1"/>
    </xf>
    <xf numFmtId="0" fontId="14" fillId="12" borderId="13" xfId="0" applyFont="1" applyFill="1" applyBorder="1"/>
    <xf numFmtId="0" fontId="14" fillId="12" borderId="6" xfId="0" applyFont="1" applyFill="1" applyBorder="1" applyAlignment="1">
      <alignment wrapText="1"/>
    </xf>
    <xf numFmtId="0" fontId="14" fillId="12" borderId="6" xfId="0" applyFont="1" applyFill="1" applyBorder="1" applyAlignment="1">
      <alignment horizontal="center"/>
    </xf>
    <xf numFmtId="0" fontId="14" fillId="12" borderId="5" xfId="0" applyFont="1" applyFill="1" applyBorder="1" applyAlignment="1">
      <alignment horizontal="center"/>
    </xf>
    <xf numFmtId="0" fontId="14" fillId="12" borderId="12" xfId="0" applyFont="1" applyFill="1" applyBorder="1" applyAlignment="1">
      <alignment horizontal="center" wrapText="1"/>
    </xf>
    <xf numFmtId="0" fontId="12" fillId="11" borderId="12" xfId="0" applyFont="1" applyFill="1" applyBorder="1" applyAlignment="1">
      <alignment horizontal="center"/>
    </xf>
    <xf numFmtId="0" fontId="14" fillId="12" borderId="2" xfId="0" applyFont="1" applyFill="1" applyBorder="1" applyAlignment="1">
      <alignment horizontal="left" wrapText="1"/>
    </xf>
    <xf numFmtId="0" fontId="14" fillId="12" borderId="1" xfId="0" applyFont="1" applyFill="1" applyBorder="1"/>
    <xf numFmtId="0" fontId="14" fillId="12" borderId="1" xfId="0" applyFont="1" applyFill="1" applyBorder="1" applyAlignment="1">
      <alignment horizontal="center"/>
    </xf>
    <xf numFmtId="0" fontId="14" fillId="12" borderId="2" xfId="0" applyFont="1" applyFill="1" applyBorder="1" applyAlignment="1">
      <alignment wrapText="1"/>
    </xf>
    <xf numFmtId="0" fontId="14" fillId="12" borderId="12" xfId="0" applyFont="1" applyFill="1" applyBorder="1"/>
    <xf numFmtId="0" fontId="14" fillId="12" borderId="3" xfId="0" applyFont="1" applyFill="1" applyBorder="1" applyAlignment="1">
      <alignment wrapText="1"/>
    </xf>
    <xf numFmtId="0" fontId="14" fillId="12" borderId="3" xfId="0" applyFont="1" applyFill="1" applyBorder="1" applyAlignment="1">
      <alignment horizontal="center"/>
    </xf>
    <xf numFmtId="0" fontId="14" fillId="12" borderId="2" xfId="0" applyFont="1" applyFill="1" applyBorder="1" applyAlignment="1">
      <alignment horizontal="center"/>
    </xf>
    <xf numFmtId="0" fontId="8" fillId="0" borderId="14" xfId="0" applyFont="1" applyBorder="1" applyAlignment="1">
      <alignment horizontal="center"/>
    </xf>
    <xf numFmtId="0" fontId="10" fillId="0" borderId="5" xfId="0" applyFont="1" applyBorder="1" applyAlignment="1">
      <alignment horizontal="left" vertical="center"/>
    </xf>
    <xf numFmtId="0" fontId="10" fillId="0" borderId="5" xfId="0" applyFont="1" applyBorder="1" applyAlignment="1">
      <alignment horizontal="center" vertical="center"/>
    </xf>
    <xf numFmtId="0" fontId="11" fillId="0" borderId="13" xfId="0" applyFont="1" applyBorder="1" applyAlignment="1">
      <alignment horizontal="center" vertical="center"/>
    </xf>
    <xf numFmtId="0" fontId="10" fillId="0" borderId="6" xfId="0" applyFont="1" applyBorder="1" applyAlignment="1">
      <alignment vertical="center"/>
    </xf>
    <xf numFmtId="0" fontId="8" fillId="0" borderId="6" xfId="0" applyFont="1" applyBorder="1"/>
    <xf numFmtId="0" fontId="7" fillId="11" borderId="6" xfId="0" applyFont="1" applyFill="1" applyBorder="1" applyAlignment="1">
      <alignment horizontal="center" vertical="center"/>
    </xf>
    <xf numFmtId="0" fontId="7" fillId="11" borderId="4" xfId="0" applyFont="1" applyFill="1" applyBorder="1" applyAlignment="1">
      <alignment horizontal="center" vertical="center"/>
    </xf>
    <xf numFmtId="0" fontId="8" fillId="11" borderId="6" xfId="0" applyFont="1" applyFill="1" applyBorder="1" applyAlignment="1">
      <alignment vertical="center"/>
    </xf>
    <xf numFmtId="14" fontId="10" fillId="0" borderId="6" xfId="0" applyNumberFormat="1" applyFont="1" applyBorder="1" applyAlignment="1">
      <alignment horizontal="center"/>
    </xf>
    <xf numFmtId="14" fontId="10" fillId="0" borderId="4" xfId="0" applyNumberFormat="1" applyFont="1" applyBorder="1" applyAlignment="1">
      <alignment horizontal="center"/>
    </xf>
    <xf numFmtId="0" fontId="39" fillId="0" borderId="4" xfId="0" applyFont="1" applyBorder="1" applyAlignment="1">
      <alignment horizontal="center" vertical="center"/>
    </xf>
    <xf numFmtId="0" fontId="7" fillId="0" borderId="0" xfId="0" applyFont="1" applyAlignment="1">
      <alignment horizontal="center"/>
    </xf>
    <xf numFmtId="0" fontId="7" fillId="0" borderId="14" xfId="0" applyFont="1" applyBorder="1" applyAlignment="1">
      <alignment horizontal="center"/>
    </xf>
    <xf numFmtId="0" fontId="11" fillId="0" borderId="14" xfId="0" applyFont="1" applyBorder="1" applyAlignment="1">
      <alignment horizontal="center" vertical="center"/>
    </xf>
    <xf numFmtId="0" fontId="39" fillId="0" borderId="10" xfId="0" applyFont="1" applyBorder="1" applyAlignment="1">
      <alignment vertical="center"/>
    </xf>
    <xf numFmtId="0" fontId="7" fillId="0" borderId="10" xfId="0" applyFont="1" applyBorder="1" applyAlignment="1">
      <alignment horizontal="center" vertical="center"/>
    </xf>
    <xf numFmtId="14" fontId="7" fillId="0" borderId="10" xfId="0" applyNumberFormat="1" applyFont="1" applyBorder="1" applyAlignment="1">
      <alignment horizontal="center"/>
    </xf>
    <xf numFmtId="14" fontId="7" fillId="0" borderId="9" xfId="0" applyNumberFormat="1" applyFont="1" applyBorder="1" applyAlignment="1">
      <alignment horizontal="center"/>
    </xf>
    <xf numFmtId="0" fontId="10" fillId="0" borderId="0" xfId="0" applyFont="1" applyAlignment="1">
      <alignment vertical="center"/>
    </xf>
    <xf numFmtId="0" fontId="39" fillId="0" borderId="9" xfId="0" applyFont="1" applyBorder="1" applyAlignment="1">
      <alignment horizontal="center" vertical="center"/>
    </xf>
    <xf numFmtId="0" fontId="39" fillId="0" borderId="9" xfId="0" applyFont="1" applyBorder="1" applyAlignment="1">
      <alignment horizontal="center"/>
    </xf>
    <xf numFmtId="0" fontId="8" fillId="0" borderId="10" xfId="0" applyFont="1" applyBorder="1" applyAlignment="1">
      <alignment horizontal="center" vertical="center"/>
    </xf>
    <xf numFmtId="14" fontId="10" fillId="0" borderId="10" xfId="0" applyNumberFormat="1" applyFont="1" applyBorder="1" applyAlignment="1">
      <alignment horizontal="center"/>
    </xf>
    <xf numFmtId="14" fontId="10" fillId="0" borderId="9" xfId="0" applyNumberFormat="1" applyFont="1" applyBorder="1" applyAlignment="1">
      <alignment horizontal="center"/>
    </xf>
    <xf numFmtId="0" fontId="10" fillId="0" borderId="9" xfId="0" applyFont="1" applyBorder="1" applyAlignment="1">
      <alignment horizontal="center" vertical="center"/>
    </xf>
    <xf numFmtId="0" fontId="39" fillId="11" borderId="10" xfId="0" applyFont="1" applyFill="1" applyBorder="1" applyAlignment="1">
      <alignment horizontal="center" vertical="center"/>
    </xf>
    <xf numFmtId="0" fontId="39" fillId="11" borderId="9" xfId="0" applyFont="1" applyFill="1" applyBorder="1" applyAlignment="1">
      <alignment horizontal="center" vertical="center"/>
    </xf>
    <xf numFmtId="0" fontId="8" fillId="11" borderId="10" xfId="0" applyFont="1" applyFill="1" applyBorder="1" applyAlignment="1">
      <alignment vertical="center"/>
    </xf>
    <xf numFmtId="0" fontId="40" fillId="0" borderId="10" xfId="0" applyFont="1" applyBorder="1" applyAlignment="1">
      <alignment horizontal="center" vertical="center"/>
    </xf>
    <xf numFmtId="0" fontId="7" fillId="0" borderId="14" xfId="0" applyFont="1" applyBorder="1" applyAlignment="1">
      <alignment vertical="center"/>
    </xf>
    <xf numFmtId="0" fontId="12" fillId="0" borderId="0" xfId="0" applyFont="1" applyAlignment="1">
      <alignment horizontal="center"/>
    </xf>
    <xf numFmtId="0" fontId="55" fillId="0" borderId="0" xfId="0" applyFont="1" applyAlignment="1">
      <alignment horizontal="center"/>
    </xf>
    <xf numFmtId="0" fontId="10" fillId="0" borderId="9" xfId="0" applyFont="1" applyBorder="1" applyAlignment="1">
      <alignment horizontal="center"/>
    </xf>
    <xf numFmtId="0" fontId="40" fillId="11" borderId="10" xfId="0" applyFont="1" applyFill="1" applyBorder="1" applyAlignment="1">
      <alignment horizontal="center" vertical="center"/>
    </xf>
    <xf numFmtId="0" fontId="10" fillId="0" borderId="10" xfId="0" applyFont="1" applyBorder="1" applyAlignment="1">
      <alignment vertical="center"/>
    </xf>
    <xf numFmtId="0" fontId="7" fillId="11" borderId="9" xfId="0" applyFont="1" applyFill="1" applyBorder="1" applyAlignment="1">
      <alignment horizontal="center" vertical="center"/>
    </xf>
    <xf numFmtId="0" fontId="7" fillId="11" borderId="10" xfId="0" applyFont="1" applyFill="1" applyBorder="1" applyAlignment="1">
      <alignment horizontal="center" vertical="center"/>
    </xf>
    <xf numFmtId="0" fontId="8" fillId="0" borderId="9" xfId="0" applyFont="1" applyBorder="1" applyAlignment="1">
      <alignment horizontal="center"/>
    </xf>
    <xf numFmtId="14" fontId="51" fillId="0" borderId="10" xfId="0" applyNumberFormat="1" applyFont="1" applyBorder="1" applyAlignment="1">
      <alignment horizontal="center" vertical="center"/>
    </xf>
    <xf numFmtId="14" fontId="51" fillId="0" borderId="9" xfId="0" applyNumberFormat="1" applyFont="1" applyBorder="1" applyAlignment="1">
      <alignment horizontal="center" vertical="center"/>
    </xf>
    <xf numFmtId="0" fontId="40" fillId="0" borderId="10" xfId="0" applyFont="1" applyBorder="1" applyAlignment="1">
      <alignment horizontal="center"/>
    </xf>
    <xf numFmtId="0" fontId="11" fillId="0" borderId="10" xfId="0" applyFont="1" applyBorder="1" applyAlignment="1">
      <alignment horizontal="center" vertical="center"/>
    </xf>
    <xf numFmtId="0" fontId="11" fillId="0" borderId="9" xfId="0" applyFont="1" applyBorder="1" applyAlignment="1">
      <alignment horizontal="center" vertical="center"/>
    </xf>
    <xf numFmtId="0" fontId="0" fillId="0" borderId="9" xfId="0" applyBorder="1"/>
    <xf numFmtId="14" fontId="51" fillId="0" borderId="0" xfId="0" applyNumberFormat="1" applyFont="1" applyAlignment="1">
      <alignment vertical="center"/>
    </xf>
    <xf numFmtId="14" fontId="10" fillId="0" borderId="10" xfId="0" applyNumberFormat="1" applyFont="1" applyBorder="1" applyAlignment="1">
      <alignment horizontal="center" vertical="center"/>
    </xf>
    <xf numFmtId="14" fontId="10" fillId="0" borderId="9" xfId="0" applyNumberFormat="1" applyFont="1" applyBorder="1" applyAlignment="1">
      <alignment horizontal="center" vertical="center"/>
    </xf>
    <xf numFmtId="0" fontId="53" fillId="0" borderId="10" xfId="0" applyFont="1" applyBorder="1" applyAlignment="1">
      <alignment horizontal="center"/>
    </xf>
    <xf numFmtId="0" fontId="53" fillId="0" borderId="9" xfId="0" applyFont="1" applyBorder="1" applyAlignment="1">
      <alignment horizontal="center"/>
    </xf>
    <xf numFmtId="0" fontId="56" fillId="0" borderId="0" xfId="0" applyFont="1" applyAlignment="1">
      <alignment horizontal="center"/>
    </xf>
    <xf numFmtId="0" fontId="53" fillId="0" borderId="0" xfId="0" applyFont="1" applyAlignment="1">
      <alignment horizontal="center"/>
    </xf>
    <xf numFmtId="0" fontId="56" fillId="0" borderId="0" xfId="0" applyFont="1"/>
    <xf numFmtId="0" fontId="0" fillId="0" borderId="10" xfId="0" applyBorder="1" applyAlignment="1">
      <alignment horizontal="center"/>
    </xf>
    <xf numFmtId="0" fontId="0" fillId="0" borderId="9" xfId="0" applyBorder="1" applyAlignment="1">
      <alignment horizontal="center"/>
    </xf>
    <xf numFmtId="0" fontId="10" fillId="0" borderId="14" xfId="0" applyFont="1" applyBorder="1" applyAlignment="1">
      <alignment horizontal="center"/>
    </xf>
    <xf numFmtId="0" fontId="40" fillId="11" borderId="9" xfId="0" applyFont="1" applyFill="1" applyBorder="1" applyAlignment="1">
      <alignment horizontal="center" vertical="center"/>
    </xf>
    <xf numFmtId="0" fontId="44" fillId="0" borderId="10" xfId="0" applyFont="1" applyBorder="1" applyAlignment="1">
      <alignment horizontal="center" vertical="center"/>
    </xf>
    <xf numFmtId="0" fontId="44" fillId="0" borderId="9" xfId="0" applyFont="1" applyBorder="1" applyAlignment="1">
      <alignment horizontal="center" vertical="center"/>
    </xf>
    <xf numFmtId="0" fontId="45" fillId="0" borderId="0" xfId="0" applyFont="1" applyAlignment="1">
      <alignment horizontal="center" vertical="center"/>
    </xf>
    <xf numFmtId="0" fontId="57" fillId="0" borderId="0" xfId="0" applyFont="1" applyAlignment="1">
      <alignment horizontal="center" vertical="center"/>
    </xf>
    <xf numFmtId="0" fontId="49" fillId="0" borderId="0" xfId="0" applyFont="1" applyAlignment="1">
      <alignment horizontal="center" vertical="center"/>
    </xf>
    <xf numFmtId="14" fontId="51" fillId="0" borderId="9" xfId="0" applyNumberFormat="1" applyFont="1" applyBorder="1" applyAlignment="1">
      <alignment horizontal="center"/>
    </xf>
    <xf numFmtId="0" fontId="44" fillId="0" borderId="0" xfId="0" applyFont="1" applyAlignment="1">
      <alignment vertical="center"/>
    </xf>
    <xf numFmtId="0" fontId="0" fillId="0" borderId="10" xfId="0" applyBorder="1"/>
    <xf numFmtId="0" fontId="10" fillId="0" borderId="10" xfId="0" applyFont="1" applyBorder="1" applyAlignment="1">
      <alignment horizontal="center" vertical="center"/>
    </xf>
    <xf numFmtId="0" fontId="4" fillId="0" borderId="0" xfId="0" applyFont="1"/>
    <xf numFmtId="0" fontId="0" fillId="0" borderId="14" xfId="0" applyBorder="1"/>
    <xf numFmtId="14" fontId="10" fillId="13" borderId="9" xfId="0" applyNumberFormat="1" applyFont="1" applyFill="1" applyBorder="1" applyAlignment="1">
      <alignment horizontal="center"/>
    </xf>
    <xf numFmtId="14" fontId="52" fillId="0" borderId="10" xfId="0" applyNumberFormat="1" applyFont="1" applyBorder="1" applyAlignment="1">
      <alignment horizontal="center"/>
    </xf>
    <xf numFmtId="14" fontId="52" fillId="0" borderId="9" xfId="0" applyNumberFormat="1" applyFont="1" applyBorder="1" applyAlignment="1">
      <alignment horizontal="center"/>
    </xf>
    <xf numFmtId="0" fontId="4" fillId="0" borderId="0" xfId="0" applyFont="1" applyAlignment="1">
      <alignment horizontal="center" vertical="center"/>
    </xf>
    <xf numFmtId="0" fontId="39" fillId="0" borderId="0" xfId="0" applyFont="1" applyAlignment="1">
      <alignment vertical="center"/>
    </xf>
    <xf numFmtId="0" fontId="8" fillId="11" borderId="0" xfId="0" applyFont="1" applyFill="1" applyAlignment="1">
      <alignment vertical="center"/>
    </xf>
    <xf numFmtId="14" fontId="51" fillId="0" borderId="10" xfId="0" applyNumberFormat="1" applyFont="1" applyBorder="1" applyAlignment="1">
      <alignment horizontal="center"/>
    </xf>
    <xf numFmtId="0" fontId="42" fillId="0" borderId="14" xfId="0" applyFont="1" applyBorder="1" applyAlignment="1">
      <alignment horizontal="center" vertical="center"/>
    </xf>
    <xf numFmtId="0" fontId="43" fillId="0" borderId="10" xfId="0" applyFont="1" applyBorder="1" applyAlignment="1">
      <alignment vertical="center"/>
    </xf>
    <xf numFmtId="0" fontId="43" fillId="0" borderId="0" xfId="0" applyFont="1" applyAlignment="1">
      <alignment horizontal="center" vertical="center"/>
    </xf>
    <xf numFmtId="0" fontId="43" fillId="0" borderId="9" xfId="0" applyFont="1" applyBorder="1" applyAlignment="1">
      <alignment horizontal="center" vertical="center"/>
    </xf>
    <xf numFmtId="0" fontId="9" fillId="0" borderId="0" xfId="0" applyFont="1" applyAlignment="1">
      <alignment vertical="center"/>
    </xf>
    <xf numFmtId="0" fontId="46" fillId="0" borderId="0" xfId="0" applyFont="1" applyAlignment="1">
      <alignment vertical="center"/>
    </xf>
    <xf numFmtId="0" fontId="40" fillId="0" borderId="0" xfId="0" applyFont="1" applyAlignment="1">
      <alignment vertical="center"/>
    </xf>
    <xf numFmtId="0" fontId="7" fillId="8" borderId="10" xfId="0" applyFont="1" applyFill="1" applyBorder="1" applyAlignment="1">
      <alignment vertical="center"/>
    </xf>
    <xf numFmtId="0" fontId="48" fillId="0" borderId="10" xfId="0" applyFont="1" applyBorder="1" applyAlignment="1">
      <alignment horizontal="center" vertical="center"/>
    </xf>
    <xf numFmtId="0" fontId="10" fillId="8" borderId="10" xfId="0" applyFont="1" applyFill="1" applyBorder="1" applyAlignment="1">
      <alignment vertical="center"/>
    </xf>
    <xf numFmtId="14" fontId="48" fillId="0" borderId="10" xfId="0" applyNumberFormat="1" applyFont="1" applyBorder="1" applyAlignment="1">
      <alignment horizontal="center"/>
    </xf>
    <xf numFmtId="0" fontId="41" fillId="0" borderId="10" xfId="0" applyFont="1" applyBorder="1" applyAlignment="1">
      <alignment horizontal="center" vertical="center"/>
    </xf>
    <xf numFmtId="0" fontId="41" fillId="0" borderId="0" xfId="0" applyFont="1" applyAlignment="1">
      <alignment vertical="center"/>
    </xf>
    <xf numFmtId="0" fontId="7" fillId="0" borderId="0" xfId="0" applyFont="1" applyAlignment="1">
      <alignment vertical="center"/>
    </xf>
    <xf numFmtId="0" fontId="39" fillId="0" borderId="14" xfId="0" applyFont="1" applyBorder="1" applyAlignment="1">
      <alignment horizontal="center" vertical="center"/>
    </xf>
    <xf numFmtId="0" fontId="39" fillId="0" borderId="14" xfId="0" applyFont="1" applyBorder="1" applyAlignment="1">
      <alignment vertical="center"/>
    </xf>
    <xf numFmtId="0" fontId="7" fillId="11" borderId="0" xfId="0" applyFont="1" applyFill="1" applyAlignment="1">
      <alignment horizontal="center" vertical="center"/>
    </xf>
    <xf numFmtId="0" fontId="44" fillId="0" borderId="14" xfId="0" applyFont="1" applyBorder="1" applyAlignment="1">
      <alignment horizontal="center"/>
    </xf>
    <xf numFmtId="0" fontId="54" fillId="0" borderId="9" xfId="0" applyFont="1" applyBorder="1" applyAlignment="1">
      <alignment horizontal="center"/>
    </xf>
    <xf numFmtId="0" fontId="45" fillId="0" borderId="14" xfId="0" applyFont="1" applyBorder="1" applyAlignment="1">
      <alignment horizontal="center"/>
    </xf>
    <xf numFmtId="0" fontId="44" fillId="0" borderId="10" xfId="0" applyFont="1" applyBorder="1" applyAlignment="1">
      <alignment vertical="center"/>
    </xf>
    <xf numFmtId="0" fontId="45" fillId="0" borderId="9" xfId="0" applyFont="1" applyBorder="1" applyAlignment="1">
      <alignment horizontal="center" vertical="center"/>
    </xf>
    <xf numFmtId="0" fontId="59" fillId="0" borderId="0" xfId="0" applyFont="1" applyAlignment="1">
      <alignment horizontal="center" vertical="center"/>
    </xf>
    <xf numFmtId="0" fontId="45" fillId="0" borderId="10" xfId="0" applyFont="1" applyBorder="1" applyAlignment="1">
      <alignment horizontal="center" vertical="center"/>
    </xf>
    <xf numFmtId="0" fontId="49" fillId="0" borderId="9" xfId="0" applyFont="1" applyBorder="1" applyAlignment="1">
      <alignment horizontal="center" vertical="center"/>
    </xf>
    <xf numFmtId="0" fontId="4" fillId="0" borderId="0" xfId="0" applyFont="1" applyAlignment="1">
      <alignment vertical="center"/>
    </xf>
    <xf numFmtId="0" fontId="52" fillId="0" borderId="10" xfId="0" applyFont="1" applyBorder="1" applyAlignment="1">
      <alignment horizontal="center"/>
    </xf>
    <xf numFmtId="0" fontId="52" fillId="0" borderId="9" xfId="0" applyFont="1" applyBorder="1" applyAlignment="1">
      <alignment horizontal="center"/>
    </xf>
    <xf numFmtId="0" fontId="46" fillId="0" borderId="3" xfId="0" applyFont="1" applyBorder="1"/>
    <xf numFmtId="0" fontId="46" fillId="0" borderId="1" xfId="0" applyFont="1" applyBorder="1"/>
    <xf numFmtId="0" fontId="60" fillId="0" borderId="0" xfId="0" applyFont="1"/>
    <xf numFmtId="0" fontId="8" fillId="0" borderId="34" xfId="0" applyFont="1" applyBorder="1" applyAlignment="1">
      <alignment vertical="center"/>
    </xf>
    <xf numFmtId="0" fontId="40" fillId="0" borderId="0" xfId="0" applyFont="1" applyAlignment="1">
      <alignment horizontal="left" vertical="center"/>
    </xf>
    <xf numFmtId="0" fontId="14" fillId="12" borderId="5" xfId="0" applyFont="1" applyFill="1" applyBorder="1"/>
    <xf numFmtId="0" fontId="14" fillId="12" borderId="4" xfId="0" applyFont="1" applyFill="1" applyBorder="1" applyAlignment="1">
      <alignment wrapText="1"/>
    </xf>
    <xf numFmtId="0" fontId="14" fillId="12" borderId="6" xfId="0" applyFont="1" applyFill="1" applyBorder="1"/>
    <xf numFmtId="0" fontId="14" fillId="12" borderId="3" xfId="0" applyFont="1" applyFill="1" applyBorder="1" applyAlignment="1">
      <alignment horizontal="center" wrapText="1"/>
    </xf>
    <xf numFmtId="0" fontId="14" fillId="12" borderId="2" xfId="0" applyFont="1" applyFill="1" applyBorder="1"/>
    <xf numFmtId="0" fontId="14" fillId="12" borderId="1" xfId="0" applyFont="1" applyFill="1" applyBorder="1" applyAlignment="1">
      <alignment wrapText="1"/>
    </xf>
    <xf numFmtId="0" fontId="14" fillId="12" borderId="3" xfId="0" applyFont="1" applyFill="1" applyBorder="1"/>
    <xf numFmtId="0" fontId="39" fillId="0" borderId="9" xfId="0" applyFont="1" applyBorder="1" applyAlignment="1">
      <alignment vertical="center"/>
    </xf>
    <xf numFmtId="14" fontId="10" fillId="0" borderId="0" xfId="0" applyNumberFormat="1" applyFont="1" applyAlignment="1">
      <alignment horizontal="center"/>
    </xf>
    <xf numFmtId="0" fontId="43" fillId="0" borderId="9" xfId="0" applyFont="1" applyBorder="1" applyAlignment="1">
      <alignment vertical="center"/>
    </xf>
    <xf numFmtId="0" fontId="4" fillId="0" borderId="12" xfId="0" applyFont="1" applyBorder="1"/>
    <xf numFmtId="0" fontId="46" fillId="0" borderId="2" xfId="0" applyFont="1" applyBorder="1"/>
    <xf numFmtId="0" fontId="49" fillId="0" borderId="0" xfId="0" applyFont="1" applyAlignment="1">
      <alignment horizontal="center"/>
    </xf>
    <xf numFmtId="0" fontId="46" fillId="0" borderId="0" xfId="0" applyFont="1" applyAlignment="1">
      <alignment horizontal="center"/>
    </xf>
    <xf numFmtId="0" fontId="12" fillId="0" borderId="0" xfId="0" applyFont="1" applyAlignment="1">
      <alignment horizontal="center" wrapText="1"/>
    </xf>
    <xf numFmtId="0" fontId="50" fillId="0" borderId="0" xfId="0" applyFont="1" applyAlignment="1">
      <alignment horizontal="center"/>
    </xf>
    <xf numFmtId="0" fontId="50" fillId="0" borderId="0" xfId="0" applyFont="1"/>
    <xf numFmtId="0" fontId="61" fillId="0" borderId="0" xfId="0" applyFont="1" applyAlignment="1">
      <alignment horizontal="center"/>
    </xf>
    <xf numFmtId="0" fontId="61" fillId="0" borderId="0" xfId="0" applyFont="1"/>
    <xf numFmtId="0" fontId="62" fillId="0" borderId="0" xfId="0" applyFont="1"/>
    <xf numFmtId="0" fontId="39" fillId="0" borderId="2" xfId="0" applyFont="1" applyBorder="1"/>
    <xf numFmtId="0" fontId="63" fillId="0" borderId="0" xfId="0" applyFont="1" applyAlignment="1">
      <alignment horizontal="left"/>
    </xf>
    <xf numFmtId="0" fontId="14" fillId="12" borderId="5" xfId="0" applyFont="1" applyFill="1" applyBorder="1" applyAlignment="1">
      <alignment horizontal="center" wrapText="1"/>
    </xf>
    <xf numFmtId="0" fontId="14" fillId="12" borderId="13" xfId="0" applyFont="1" applyFill="1" applyBorder="1" applyAlignment="1">
      <alignment horizontal="center"/>
    </xf>
    <xf numFmtId="0" fontId="14" fillId="12" borderId="2" xfId="0" applyFont="1" applyFill="1" applyBorder="1" applyAlignment="1">
      <alignment horizontal="center" wrapText="1"/>
    </xf>
    <xf numFmtId="0" fontId="14" fillId="12" borderId="12" xfId="0" applyFont="1" applyFill="1" applyBorder="1" applyAlignment="1">
      <alignment horizontal="center"/>
    </xf>
    <xf numFmtId="0" fontId="39" fillId="0" borderId="14" xfId="0" applyFont="1" applyBorder="1"/>
    <xf numFmtId="0" fontId="7" fillId="0" borderId="14" xfId="0" applyFont="1" applyBorder="1"/>
    <xf numFmtId="0" fontId="40" fillId="0" borderId="14" xfId="0" applyFont="1" applyBorder="1"/>
    <xf numFmtId="0" fontId="41" fillId="0" borderId="14" xfId="0" applyFont="1" applyBorder="1"/>
    <xf numFmtId="0" fontId="9" fillId="0" borderId="14" xfId="0" applyFont="1" applyBorder="1"/>
    <xf numFmtId="0" fontId="39" fillId="0" borderId="3" xfId="0" applyFont="1" applyBorder="1" applyAlignment="1">
      <alignment vertical="center"/>
    </xf>
    <xf numFmtId="0" fontId="40" fillId="0" borderId="2" xfId="0" applyFont="1" applyBorder="1" applyAlignment="1">
      <alignment horizontal="center" vertical="center"/>
    </xf>
    <xf numFmtId="0" fontId="39" fillId="0" borderId="1" xfId="0" applyFont="1" applyBorder="1" applyAlignment="1">
      <alignment vertical="center"/>
    </xf>
    <xf numFmtId="0" fontId="40" fillId="0" borderId="12" xfId="0" applyFont="1" applyBorder="1"/>
    <xf numFmtId="0" fontId="39" fillId="0" borderId="12" xfId="0" applyFont="1" applyBorder="1" applyAlignment="1">
      <alignment horizontal="center"/>
    </xf>
    <xf numFmtId="0" fontId="64" fillId="0" borderId="0" xfId="0" applyFont="1" applyAlignment="1">
      <alignment horizontal="center"/>
    </xf>
    <xf numFmtId="0" fontId="64" fillId="0" borderId="2" xfId="0" applyFont="1" applyBorder="1" applyAlignment="1">
      <alignment horizontal="center"/>
    </xf>
    <xf numFmtId="0" fontId="24" fillId="2" borderId="37" xfId="0" applyFont="1" applyFill="1" applyBorder="1"/>
    <xf numFmtId="0" fontId="24" fillId="2" borderId="38" xfId="0" applyFont="1" applyFill="1" applyBorder="1"/>
    <xf numFmtId="0" fontId="24" fillId="2" borderId="38" xfId="0" applyFont="1" applyFill="1" applyBorder="1" applyAlignment="1">
      <alignment horizontal="center"/>
    </xf>
    <xf numFmtId="0" fontId="65" fillId="3" borderId="15" xfId="0" applyFont="1" applyFill="1" applyBorder="1" applyAlignment="1">
      <alignment horizontal="center" vertical="center"/>
    </xf>
    <xf numFmtId="0" fontId="65" fillId="3" borderId="30" xfId="0" applyFont="1" applyFill="1" applyBorder="1" applyAlignment="1">
      <alignment horizontal="center" vertical="center"/>
    </xf>
    <xf numFmtId="0" fontId="0" fillId="11" borderId="10" xfId="0" applyFill="1" applyBorder="1" applyAlignment="1">
      <alignment horizontal="center"/>
    </xf>
    <xf numFmtId="0" fontId="0" fillId="11" borderId="9" xfId="0" applyFill="1" applyBorder="1" applyAlignment="1">
      <alignment horizontal="center"/>
    </xf>
    <xf numFmtId="0" fontId="66" fillId="0" borderId="10" xfId="0" applyFont="1" applyBorder="1" applyAlignment="1">
      <alignment horizontal="center" vertical="center"/>
    </xf>
    <xf numFmtId="0" fontId="8" fillId="0" borderId="9" xfId="0" applyFont="1" applyBorder="1"/>
    <xf numFmtId="0" fontId="7" fillId="0" borderId="9" xfId="0" applyFont="1" applyBorder="1" applyAlignment="1">
      <alignment horizontal="center"/>
    </xf>
    <xf numFmtId="0" fontId="40" fillId="14" borderId="10" xfId="0" applyFont="1" applyFill="1" applyBorder="1" applyAlignment="1">
      <alignment horizontal="center" vertical="center"/>
    </xf>
    <xf numFmtId="0" fontId="40" fillId="14" borderId="9" xfId="0" applyFont="1" applyFill="1" applyBorder="1" applyAlignment="1">
      <alignment horizontal="center" vertical="center"/>
    </xf>
    <xf numFmtId="0" fontId="8" fillId="14" borderId="10" xfId="0" applyFont="1" applyFill="1" applyBorder="1" applyAlignment="1">
      <alignment vertical="center"/>
    </xf>
    <xf numFmtId="0" fontId="8" fillId="14" borderId="9" xfId="0" applyFont="1" applyFill="1" applyBorder="1" applyAlignment="1">
      <alignment vertical="center"/>
    </xf>
    <xf numFmtId="14" fontId="48" fillId="0" borderId="10" xfId="0" applyNumberFormat="1" applyFont="1" applyBorder="1" applyAlignment="1">
      <alignment horizontal="center" vertical="center"/>
    </xf>
    <xf numFmtId="14" fontId="67" fillId="13" borderId="10" xfId="0" applyNumberFormat="1" applyFont="1" applyFill="1" applyBorder="1" applyAlignment="1">
      <alignment horizontal="center"/>
    </xf>
    <xf numFmtId="0" fontId="7" fillId="14" borderId="10" xfId="0" applyFont="1" applyFill="1" applyBorder="1" applyAlignment="1">
      <alignment vertical="center"/>
    </xf>
    <xf numFmtId="0" fontId="7" fillId="14" borderId="0" xfId="0" applyFont="1" applyFill="1" applyAlignment="1">
      <alignment horizontal="center" vertical="center"/>
    </xf>
    <xf numFmtId="0" fontId="7" fillId="14" borderId="10" xfId="0" applyFont="1" applyFill="1" applyBorder="1" applyAlignment="1">
      <alignment horizontal="center" vertical="center"/>
    </xf>
    <xf numFmtId="0" fontId="7" fillId="14" borderId="9" xfId="0" applyFont="1" applyFill="1" applyBorder="1" applyAlignment="1">
      <alignment horizontal="center" vertical="center"/>
    </xf>
    <xf numFmtId="0" fontId="39" fillId="14" borderId="10" xfId="0" applyFont="1" applyFill="1" applyBorder="1" applyAlignment="1">
      <alignment horizontal="center"/>
    </xf>
    <xf numFmtId="0" fontId="39" fillId="14" borderId="0" xfId="0" applyFont="1" applyFill="1" applyAlignment="1">
      <alignment vertical="center"/>
    </xf>
    <xf numFmtId="0" fontId="39" fillId="14" borderId="10" xfId="0" applyFont="1" applyFill="1" applyBorder="1" applyAlignment="1">
      <alignment vertical="center"/>
    </xf>
    <xf numFmtId="0" fontId="46" fillId="14" borderId="9" xfId="0" applyFont="1" applyFill="1" applyBorder="1"/>
    <xf numFmtId="0" fontId="0" fillId="14" borderId="10" xfId="0" applyFill="1" applyBorder="1"/>
    <xf numFmtId="0" fontId="0" fillId="14" borderId="0" xfId="0" applyFill="1"/>
    <xf numFmtId="0" fontId="0" fillId="14" borderId="9" xfId="0" applyFill="1" applyBorder="1"/>
    <xf numFmtId="0" fontId="39" fillId="14" borderId="10" xfId="0" applyFont="1" applyFill="1" applyBorder="1" applyAlignment="1">
      <alignment horizontal="center" vertical="center"/>
    </xf>
    <xf numFmtId="0" fontId="39" fillId="14" borderId="0" xfId="0" applyFont="1" applyFill="1" applyAlignment="1">
      <alignment horizontal="center" vertical="center"/>
    </xf>
    <xf numFmtId="0" fontId="39" fillId="14" borderId="9" xfId="0" applyFont="1" applyFill="1" applyBorder="1" applyAlignment="1">
      <alignment horizontal="center" vertical="center"/>
    </xf>
    <xf numFmtId="0" fontId="8" fillId="14" borderId="10" xfId="0" applyFont="1" applyFill="1" applyBorder="1" applyAlignment="1">
      <alignment horizontal="center" vertical="center"/>
    </xf>
    <xf numFmtId="0" fontId="8" fillId="14" borderId="0" xfId="0" applyFont="1" applyFill="1" applyAlignment="1">
      <alignment horizontal="center" vertical="center"/>
    </xf>
    <xf numFmtId="0" fontId="8" fillId="14" borderId="9" xfId="0" applyFont="1" applyFill="1" applyBorder="1" applyAlignment="1">
      <alignment horizontal="center" vertical="center"/>
    </xf>
    <xf numFmtId="0" fontId="39" fillId="13" borderId="4" xfId="0" applyFont="1" applyFill="1" applyBorder="1" applyAlignment="1">
      <alignment horizontal="center"/>
    </xf>
    <xf numFmtId="0" fontId="39" fillId="13" borderId="9" xfId="0" applyFont="1" applyFill="1" applyBorder="1" applyAlignment="1">
      <alignment horizontal="center"/>
    </xf>
    <xf numFmtId="0" fontId="8" fillId="13" borderId="9" xfId="0" applyFont="1" applyFill="1" applyBorder="1" applyAlignment="1">
      <alignment horizontal="center"/>
    </xf>
    <xf numFmtId="0" fontId="53" fillId="13" borderId="9" xfId="0" applyFont="1" applyFill="1" applyBorder="1" applyAlignment="1">
      <alignment horizontal="center"/>
    </xf>
    <xf numFmtId="0" fontId="7" fillId="13" borderId="10" xfId="0" applyFont="1" applyFill="1" applyBorder="1" applyAlignment="1">
      <alignment vertical="center"/>
    </xf>
    <xf numFmtId="0" fontId="0" fillId="11" borderId="0" xfId="0" applyFill="1" applyAlignment="1">
      <alignment horizontal="center"/>
    </xf>
    <xf numFmtId="0" fontId="10" fillId="13" borderId="5" xfId="0" applyFont="1" applyFill="1" applyBorder="1" applyAlignment="1">
      <alignment horizontal="center"/>
    </xf>
    <xf numFmtId="0" fontId="40" fillId="13" borderId="0" xfId="0" applyFont="1" applyFill="1" applyAlignment="1">
      <alignment horizontal="center" vertical="center"/>
    </xf>
    <xf numFmtId="0" fontId="54" fillId="13" borderId="0" xfId="0" applyFont="1" applyFill="1" applyAlignment="1">
      <alignment horizontal="center"/>
    </xf>
    <xf numFmtId="0" fontId="10" fillId="13" borderId="0" xfId="0" applyFont="1" applyFill="1" applyAlignment="1">
      <alignment horizontal="center"/>
    </xf>
    <xf numFmtId="0" fontId="53" fillId="13" borderId="0" xfId="0" applyFont="1" applyFill="1" applyAlignment="1">
      <alignment horizontal="center"/>
    </xf>
    <xf numFmtId="0" fontId="22" fillId="3" borderId="0" xfId="0" applyFont="1" applyFill="1"/>
    <xf numFmtId="0" fontId="22" fillId="3" borderId="0" xfId="0" applyFont="1" applyFill="1" applyAlignment="1">
      <alignment vertical="center"/>
    </xf>
    <xf numFmtId="0" fontId="68" fillId="3" borderId="0" xfId="0" applyFont="1" applyFill="1"/>
    <xf numFmtId="0" fontId="24" fillId="2" borderId="31" xfId="0" applyFont="1" applyFill="1" applyBorder="1" applyAlignment="1">
      <alignment horizontal="center" vertical="center"/>
    </xf>
    <xf numFmtId="0" fontId="24" fillId="2" borderId="32" xfId="0" applyFont="1" applyFill="1" applyBorder="1" applyAlignment="1">
      <alignment horizontal="center" vertical="center"/>
    </xf>
    <xf numFmtId="0" fontId="0" fillId="0" borderId="6" xfId="0" applyBorder="1" applyAlignment="1">
      <alignment horizontal="center"/>
    </xf>
    <xf numFmtId="0" fontId="0" fillId="0" borderId="4" xfId="0" applyBorder="1" applyAlignment="1">
      <alignment horizontal="center"/>
    </xf>
    <xf numFmtId="0" fontId="0" fillId="14" borderId="10" xfId="0" applyFill="1" applyBorder="1" applyAlignment="1">
      <alignment horizontal="center"/>
    </xf>
    <xf numFmtId="0" fontId="0" fillId="14" borderId="9" xfId="0" applyFill="1" applyBorder="1" applyAlignment="1">
      <alignment horizontal="center"/>
    </xf>
    <xf numFmtId="0" fontId="46" fillId="0" borderId="10" xfId="0" applyFont="1" applyBorder="1" applyAlignment="1">
      <alignment horizontal="center"/>
    </xf>
    <xf numFmtId="0" fontId="46" fillId="0" borderId="9" xfId="0" applyFont="1" applyBorder="1" applyAlignment="1">
      <alignment horizontal="center"/>
    </xf>
    <xf numFmtId="0" fontId="46" fillId="13" borderId="0" xfId="0" applyFont="1" applyFill="1" applyAlignment="1">
      <alignment horizontal="center"/>
    </xf>
    <xf numFmtId="0" fontId="46" fillId="13" borderId="9" xfId="0" applyFont="1" applyFill="1" applyBorder="1" applyAlignment="1">
      <alignment horizontal="center"/>
    </xf>
    <xf numFmtId="0" fontId="46" fillId="14" borderId="10" xfId="0" applyFont="1" applyFill="1" applyBorder="1" applyAlignment="1">
      <alignment horizontal="center" vertical="center"/>
    </xf>
    <xf numFmtId="0" fontId="46" fillId="14" borderId="9" xfId="0" applyFont="1" applyFill="1" applyBorder="1" applyAlignment="1">
      <alignment horizontal="center" vertical="center"/>
    </xf>
    <xf numFmtId="0" fontId="4" fillId="0" borderId="10" xfId="0" applyFont="1" applyBorder="1" applyAlignment="1">
      <alignment horizontal="center"/>
    </xf>
    <xf numFmtId="0" fontId="46" fillId="0" borderId="10" xfId="0" applyFont="1" applyBorder="1" applyAlignment="1">
      <alignment horizontal="center" vertical="center"/>
    </xf>
    <xf numFmtId="0" fontId="46" fillId="0" borderId="9" xfId="0" applyFont="1" applyBorder="1" applyAlignment="1">
      <alignment horizontal="center" vertical="center"/>
    </xf>
    <xf numFmtId="0" fontId="58" fillId="0" borderId="9" xfId="0" applyFont="1" applyBorder="1" applyAlignment="1">
      <alignment horizontal="center"/>
    </xf>
    <xf numFmtId="0" fontId="4" fillId="0" borderId="9" xfId="0" applyFont="1" applyBorder="1" applyAlignment="1">
      <alignment horizontal="center"/>
    </xf>
    <xf numFmtId="0" fontId="58" fillId="0" borderId="10" xfId="0" applyFont="1" applyBorder="1" applyAlignment="1">
      <alignment horizontal="center"/>
    </xf>
    <xf numFmtId="0" fontId="4" fillId="0" borderId="0" xfId="0" applyFont="1" applyAlignment="1">
      <alignment horizontal="center"/>
    </xf>
    <xf numFmtId="0" fontId="69" fillId="11" borderId="10" xfId="0" applyFont="1" applyFill="1" applyBorder="1" applyAlignment="1">
      <alignment horizontal="center" vertical="center"/>
    </xf>
    <xf numFmtId="0" fontId="69" fillId="14" borderId="9" xfId="0" applyFont="1" applyFill="1" applyBorder="1" applyAlignment="1">
      <alignment horizontal="center" vertical="center"/>
    </xf>
    <xf numFmtId="0" fontId="69" fillId="11" borderId="0" xfId="0" applyFont="1" applyFill="1" applyAlignment="1">
      <alignment horizontal="center" vertical="center"/>
    </xf>
    <xf numFmtId="0" fontId="70" fillId="14" borderId="10" xfId="0" applyFont="1" applyFill="1" applyBorder="1" applyAlignment="1">
      <alignment horizontal="center"/>
    </xf>
    <xf numFmtId="0" fontId="70" fillId="14" borderId="0" xfId="0" applyFont="1" applyFill="1" applyAlignment="1">
      <alignment horizontal="center"/>
    </xf>
    <xf numFmtId="0" fontId="69" fillId="14" borderId="10" xfId="0" applyFont="1" applyFill="1" applyBorder="1" applyAlignment="1">
      <alignment horizontal="center" vertical="center"/>
    </xf>
    <xf numFmtId="0" fontId="69" fillId="14" borderId="0" xfId="0" applyFont="1" applyFill="1" applyAlignment="1">
      <alignment horizontal="center" vertical="center"/>
    </xf>
    <xf numFmtId="0" fontId="23" fillId="6" borderId="16" xfId="0" applyFont="1" applyFill="1" applyBorder="1" applyAlignment="1">
      <alignment horizontal="left" vertical="center"/>
    </xf>
    <xf numFmtId="0" fontId="44" fillId="0" borderId="0" xfId="0" applyFont="1"/>
    <xf numFmtId="0" fontId="5" fillId="0" borderId="0" xfId="0" applyFont="1" applyAlignment="1">
      <alignment horizontal="left"/>
    </xf>
    <xf numFmtId="0" fontId="39" fillId="9" borderId="0" xfId="0" applyFont="1" applyFill="1"/>
    <xf numFmtId="0" fontId="48" fillId="0" borderId="34" xfId="0" applyFont="1" applyBorder="1" applyAlignment="1">
      <alignment horizontal="left" vertical="center"/>
    </xf>
    <xf numFmtId="0" fontId="66" fillId="0" borderId="34" xfId="0" applyFont="1" applyBorder="1" applyAlignment="1">
      <alignment horizontal="left" vertical="center"/>
    </xf>
    <xf numFmtId="0" fontId="71" fillId="0" borderId="0" xfId="0" applyFont="1" applyAlignment="1">
      <alignment horizontal="center"/>
    </xf>
    <xf numFmtId="0" fontId="47" fillId="0" borderId="0" xfId="0" applyFont="1" applyAlignment="1">
      <alignment horizontal="center"/>
    </xf>
    <xf numFmtId="0" fontId="48" fillId="0" borderId="0" xfId="0" applyFont="1" applyAlignment="1">
      <alignment horizontal="left" vertical="center"/>
    </xf>
    <xf numFmtId="0" fontId="66" fillId="0" borderId="0" xfId="0" applyFont="1" applyAlignment="1">
      <alignment horizontal="left" vertical="center"/>
    </xf>
    <xf numFmtId="0" fontId="48" fillId="0" borderId="36" xfId="0" applyFont="1" applyBorder="1" applyAlignment="1">
      <alignment horizontal="center"/>
    </xf>
    <xf numFmtId="0" fontId="66" fillId="0" borderId="36" xfId="0" applyFont="1" applyBorder="1" applyAlignment="1">
      <alignment horizontal="center"/>
    </xf>
    <xf numFmtId="0" fontId="11" fillId="0" borderId="14" xfId="0" applyFont="1" applyBorder="1"/>
    <xf numFmtId="0" fontId="50" fillId="0" borderId="36" xfId="0" applyFont="1" applyBorder="1" applyAlignment="1">
      <alignment horizontal="center"/>
    </xf>
    <xf numFmtId="0" fontId="48" fillId="0" borderId="0" xfId="0" applyFont="1" applyAlignment="1">
      <alignment horizontal="center"/>
    </xf>
    <xf numFmtId="0" fontId="66" fillId="0" borderId="0" xfId="0" applyFont="1" applyAlignment="1">
      <alignment horizontal="center"/>
    </xf>
    <xf numFmtId="0" fontId="43" fillId="0" borderId="0" xfId="0" applyFont="1"/>
    <xf numFmtId="0" fontId="0" fillId="7" borderId="0" xfId="0" applyFill="1"/>
    <xf numFmtId="0" fontId="22" fillId="7" borderId="0" xfId="0" applyFont="1" applyFill="1"/>
    <xf numFmtId="0" fontId="25" fillId="3" borderId="18" xfId="0" applyFont="1" applyFill="1" applyBorder="1" applyAlignment="1">
      <alignment vertical="center"/>
    </xf>
    <xf numFmtId="0" fontId="0" fillId="11" borderId="13" xfId="0" applyFill="1" applyBorder="1" applyAlignment="1">
      <alignment horizontal="left"/>
    </xf>
    <xf numFmtId="0" fontId="14" fillId="12" borderId="12" xfId="0" applyFont="1" applyFill="1" applyBorder="1" applyAlignment="1">
      <alignment horizontal="left"/>
    </xf>
    <xf numFmtId="0" fontId="5" fillId="0" borderId="13" xfId="0" applyFont="1" applyBorder="1"/>
    <xf numFmtId="0" fontId="5" fillId="0" borderId="14" xfId="0" applyFont="1" applyBorder="1"/>
    <xf numFmtId="0" fontId="72" fillId="3" borderId="0" xfId="0" applyFont="1" applyFill="1" applyAlignment="1">
      <alignment vertical="center"/>
    </xf>
    <xf numFmtId="0" fontId="32" fillId="2" borderId="22" xfId="0" applyFont="1" applyFill="1" applyBorder="1"/>
    <xf numFmtId="0" fontId="32" fillId="2" borderId="23" xfId="0" applyFont="1" applyFill="1" applyBorder="1"/>
    <xf numFmtId="0" fontId="72" fillId="3" borderId="0" xfId="0" applyFont="1" applyFill="1"/>
    <xf numFmtId="0" fontId="32" fillId="2" borderId="20" xfId="0" applyFont="1" applyFill="1" applyBorder="1"/>
    <xf numFmtId="0" fontId="32" fillId="2" borderId="0" xfId="0" applyFont="1" applyFill="1"/>
    <xf numFmtId="0" fontId="32" fillId="9" borderId="20" xfId="0" applyFont="1" applyFill="1" applyBorder="1" applyAlignment="1">
      <alignment vertical="center"/>
    </xf>
    <xf numFmtId="0" fontId="32" fillId="2" borderId="23" xfId="0" applyFont="1" applyFill="1" applyBorder="1" applyAlignment="1">
      <alignment horizontal="left"/>
    </xf>
    <xf numFmtId="0" fontId="32" fillId="2" borderId="24" xfId="0" applyFont="1" applyFill="1" applyBorder="1"/>
    <xf numFmtId="0" fontId="32" fillId="2" borderId="39" xfId="0" applyFont="1" applyFill="1" applyBorder="1" applyAlignment="1">
      <alignment horizontal="center" vertical="center"/>
    </xf>
    <xf numFmtId="0" fontId="32" fillId="2" borderId="23" xfId="0" applyFont="1" applyFill="1" applyBorder="1" applyAlignment="1">
      <alignment horizontal="center" vertical="center"/>
    </xf>
    <xf numFmtId="0" fontId="36" fillId="2" borderId="23" xfId="0" applyFont="1" applyFill="1" applyBorder="1" applyAlignment="1">
      <alignment horizontal="left" vertical="center"/>
    </xf>
    <xf numFmtId="0" fontId="32" fillId="2" borderId="23" xfId="0" applyFont="1" applyFill="1" applyBorder="1" applyAlignment="1">
      <alignment horizontal="center"/>
    </xf>
    <xf numFmtId="14" fontId="7" fillId="0" borderId="10" xfId="0" applyNumberFormat="1" applyFont="1" applyBorder="1" applyAlignment="1">
      <alignment horizontal="center" vertical="center"/>
    </xf>
    <xf numFmtId="14" fontId="48" fillId="0" borderId="9" xfId="0" applyNumberFormat="1" applyFont="1" applyBorder="1" applyAlignment="1">
      <alignment horizontal="center"/>
    </xf>
    <xf numFmtId="0" fontId="1" fillId="0" borderId="14" xfId="0" applyFont="1" applyBorder="1" applyAlignment="1">
      <alignment horizontal="left"/>
    </xf>
    <xf numFmtId="0" fontId="23" fillId="6" borderId="17" xfId="0" applyFont="1" applyFill="1" applyBorder="1" applyAlignment="1">
      <alignment horizontal="left" vertical="center" indent="2"/>
    </xf>
    <xf numFmtId="0" fontId="73" fillId="3" borderId="0" xfId="0" applyFont="1" applyFill="1" applyAlignment="1">
      <alignment vertical="center"/>
    </xf>
    <xf numFmtId="0" fontId="17" fillId="3" borderId="0" xfId="0" applyFont="1" applyFill="1" applyAlignment="1">
      <alignment horizontal="right" vertical="center"/>
    </xf>
    <xf numFmtId="0" fontId="10" fillId="0" borderId="0" xfId="0" applyFont="1" applyAlignment="1">
      <alignment horizontal="left"/>
    </xf>
    <xf numFmtId="0" fontId="10" fillId="0" borderId="9" xfId="0" applyFont="1" applyBorder="1" applyAlignment="1">
      <alignment horizontal="left"/>
    </xf>
    <xf numFmtId="0" fontId="39" fillId="0" borderId="6" xfId="0" applyFont="1" applyBorder="1" applyAlignment="1">
      <alignment horizontal="center"/>
    </xf>
    <xf numFmtId="0" fontId="7" fillId="8" borderId="4" xfId="0" applyFont="1" applyFill="1" applyBorder="1"/>
    <xf numFmtId="0" fontId="7" fillId="0" borderId="5" xfId="0" applyFont="1" applyBorder="1"/>
    <xf numFmtId="0" fontId="8" fillId="0" borderId="10" xfId="0" applyFont="1" applyBorder="1"/>
    <xf numFmtId="0" fontId="40" fillId="0" borderId="10" xfId="0" applyFont="1" applyBorder="1"/>
    <xf numFmtId="0" fontId="40" fillId="0" borderId="0" xfId="0" applyFont="1" applyAlignment="1">
      <alignment horizontal="center"/>
    </xf>
    <xf numFmtId="0" fontId="7" fillId="0" borderId="0" xfId="0" applyFont="1" applyAlignment="1">
      <alignment horizontal="left"/>
    </xf>
    <xf numFmtId="0" fontId="7" fillId="0" borderId="9" xfId="0" applyFont="1" applyBorder="1" applyAlignment="1">
      <alignment horizontal="left"/>
    </xf>
    <xf numFmtId="0" fontId="7" fillId="0" borderId="10" xfId="0" applyFont="1" applyBorder="1"/>
    <xf numFmtId="0" fontId="8" fillId="0" borderId="9" xfId="0" applyFont="1" applyBorder="1" applyAlignment="1">
      <alignment horizontal="left"/>
    </xf>
    <xf numFmtId="0" fontId="48" fillId="0" borderId="9" xfId="0" applyFont="1" applyBorder="1" applyAlignment="1">
      <alignment horizontal="left"/>
    </xf>
    <xf numFmtId="0" fontId="10" fillId="0" borderId="14" xfId="0" applyFont="1" applyBorder="1"/>
    <xf numFmtId="0" fontId="7" fillId="8" borderId="9" xfId="0" applyFont="1" applyFill="1" applyBorder="1"/>
    <xf numFmtId="14" fontId="51" fillId="0" borderId="0" xfId="0" applyNumberFormat="1" applyFont="1"/>
    <xf numFmtId="14" fontId="10" fillId="0" borderId="0" xfId="0" applyNumberFormat="1" applyFont="1"/>
    <xf numFmtId="0" fontId="7" fillId="0" borderId="9" xfId="0" applyFont="1" applyBorder="1"/>
    <xf numFmtId="0" fontId="9" fillId="0" borderId="0" xfId="0" applyFont="1" applyAlignment="1">
      <alignment horizontal="left"/>
    </xf>
    <xf numFmtId="0" fontId="9" fillId="0" borderId="9" xfId="0" applyFont="1" applyBorder="1" applyAlignment="1">
      <alignment horizontal="left"/>
    </xf>
    <xf numFmtId="0" fontId="43" fillId="0" borderId="10" xfId="0" applyFont="1" applyBorder="1" applyAlignment="1">
      <alignment horizontal="center"/>
    </xf>
    <xf numFmtId="0" fontId="43" fillId="0" borderId="9" xfId="0" applyFont="1" applyBorder="1"/>
    <xf numFmtId="0" fontId="9" fillId="0" borderId="10" xfId="0" applyFont="1" applyBorder="1"/>
    <xf numFmtId="0" fontId="43" fillId="0" borderId="0" xfId="0" applyFont="1" applyAlignment="1">
      <alignment horizontal="center"/>
    </xf>
    <xf numFmtId="0" fontId="40" fillId="0" borderId="9" xfId="0" applyFont="1" applyBorder="1" applyAlignment="1">
      <alignment horizontal="left"/>
    </xf>
    <xf numFmtId="0" fontId="41" fillId="0" borderId="0" xfId="0" applyFont="1" applyAlignment="1">
      <alignment horizontal="center"/>
    </xf>
    <xf numFmtId="0" fontId="41" fillId="0" borderId="10" xfId="0" applyFont="1" applyBorder="1"/>
    <xf numFmtId="0" fontId="41" fillId="0" borderId="9" xfId="0" applyFont="1" applyBorder="1" applyAlignment="1">
      <alignment horizontal="left"/>
    </xf>
    <xf numFmtId="0" fontId="41" fillId="0" borderId="0" xfId="0" applyFont="1"/>
    <xf numFmtId="0" fontId="44" fillId="0" borderId="10" xfId="0" applyFont="1" applyBorder="1" applyAlignment="1">
      <alignment horizontal="left"/>
    </xf>
    <xf numFmtId="0" fontId="44" fillId="0" borderId="9" xfId="0" applyFont="1" applyBorder="1" applyAlignment="1">
      <alignment horizontal="left"/>
    </xf>
    <xf numFmtId="0" fontId="44" fillId="0" borderId="10" xfId="0" applyFont="1" applyBorder="1"/>
    <xf numFmtId="0" fontId="8" fillId="0" borderId="10" xfId="0" applyFont="1" applyBorder="1" applyAlignment="1">
      <alignment horizontal="left"/>
    </xf>
    <xf numFmtId="0" fontId="7" fillId="0" borderId="10" xfId="0" applyFont="1" applyBorder="1" applyAlignment="1">
      <alignment horizontal="left"/>
    </xf>
    <xf numFmtId="0" fontId="14" fillId="12" borderId="35" xfId="0" applyFont="1" applyFill="1" applyBorder="1" applyAlignment="1">
      <alignment horizontal="center"/>
    </xf>
    <xf numFmtId="0" fontId="14" fillId="12" borderId="40" xfId="0" applyFont="1" applyFill="1" applyBorder="1" applyAlignment="1">
      <alignment horizontal="center"/>
    </xf>
    <xf numFmtId="0" fontId="14" fillId="12" borderId="41" xfId="0" applyFont="1" applyFill="1" applyBorder="1" applyAlignment="1">
      <alignment horizontal="center"/>
    </xf>
    <xf numFmtId="0" fontId="14" fillId="12" borderId="42" xfId="0" applyFont="1" applyFill="1" applyBorder="1" applyAlignment="1">
      <alignment horizontal="center"/>
    </xf>
    <xf numFmtId="0" fontId="7" fillId="0" borderId="43" xfId="0" applyFont="1" applyBorder="1"/>
    <xf numFmtId="0" fontId="7" fillId="0" borderId="36" xfId="0" applyFont="1" applyBorder="1" applyAlignment="1">
      <alignment horizontal="center"/>
    </xf>
    <xf numFmtId="0" fontId="39" fillId="0" borderId="36" xfId="0" applyFont="1" applyBorder="1" applyAlignment="1">
      <alignment horizontal="center"/>
    </xf>
    <xf numFmtId="0" fontId="39" fillId="0" borderId="36" xfId="0" applyFont="1" applyBorder="1"/>
    <xf numFmtId="0" fontId="39" fillId="0" borderId="44" xfId="0" applyFont="1" applyBorder="1"/>
    <xf numFmtId="0" fontId="0" fillId="0" borderId="36" xfId="0" applyBorder="1"/>
    <xf numFmtId="0" fontId="0" fillId="0" borderId="44" xfId="0" applyBorder="1"/>
    <xf numFmtId="0" fontId="10" fillId="0" borderId="44" xfId="0" applyFont="1" applyBorder="1"/>
    <xf numFmtId="0" fontId="40" fillId="0" borderId="36" xfId="0" applyFont="1" applyBorder="1" applyAlignment="1">
      <alignment horizontal="center"/>
    </xf>
    <xf numFmtId="0" fontId="40" fillId="0" borderId="44" xfId="0" applyFont="1" applyBorder="1" applyAlignment="1">
      <alignment horizontal="center"/>
    </xf>
    <xf numFmtId="0" fontId="7" fillId="0" borderId="36" xfId="0" applyFont="1" applyBorder="1"/>
    <xf numFmtId="0" fontId="7" fillId="0" borderId="44" xfId="0" applyFont="1" applyBorder="1"/>
    <xf numFmtId="0" fontId="40" fillId="0" borderId="36" xfId="0" applyFont="1" applyBorder="1"/>
    <xf numFmtId="0" fontId="40" fillId="0" borderId="44" xfId="0" applyFont="1" applyBorder="1"/>
    <xf numFmtId="0" fontId="43" fillId="0" borderId="36" xfId="0" applyFont="1" applyBorder="1" applyAlignment="1">
      <alignment horizontal="center"/>
    </xf>
    <xf numFmtId="0" fontId="7" fillId="8" borderId="36" xfId="0" applyFont="1" applyFill="1" applyBorder="1"/>
    <xf numFmtId="0" fontId="41" fillId="0" borderId="36" xfId="0" applyFont="1" applyBorder="1" applyAlignment="1">
      <alignment horizontal="center"/>
    </xf>
    <xf numFmtId="0" fontId="43" fillId="0" borderId="36" xfId="0" applyFont="1" applyBorder="1"/>
    <xf numFmtId="0" fontId="43" fillId="0" borderId="44" xfId="0" applyFont="1" applyBorder="1"/>
    <xf numFmtId="0" fontId="46" fillId="0" borderId="45" xfId="0" applyFont="1" applyBorder="1" applyAlignment="1">
      <alignment vertical="center"/>
    </xf>
    <xf numFmtId="0" fontId="46" fillId="0" borderId="46" xfId="0" applyFont="1" applyBorder="1" applyAlignment="1">
      <alignment vertical="center"/>
    </xf>
    <xf numFmtId="0" fontId="75" fillId="0" borderId="0" xfId="0" applyFont="1" applyAlignment="1">
      <alignment horizontal="center"/>
    </xf>
    <xf numFmtId="0" fontId="14" fillId="12" borderId="0" xfId="0" applyFont="1" applyFill="1" applyAlignment="1">
      <alignment horizontal="center"/>
    </xf>
    <xf numFmtId="0" fontId="77" fillId="0" borderId="0" xfId="0" applyFont="1" applyAlignment="1">
      <alignment horizontal="center"/>
    </xf>
    <xf numFmtId="0" fontId="14" fillId="12" borderId="36" xfId="0" applyFont="1" applyFill="1" applyBorder="1" applyAlignment="1">
      <alignment horizontal="center"/>
    </xf>
    <xf numFmtId="0" fontId="14" fillId="12" borderId="44" xfId="0" applyFont="1" applyFill="1" applyBorder="1" applyAlignment="1">
      <alignment horizontal="center"/>
    </xf>
    <xf numFmtId="0" fontId="10" fillId="0" borderId="44" xfId="0" applyFont="1" applyBorder="1" applyAlignment="1">
      <alignment horizontal="center"/>
    </xf>
    <xf numFmtId="0" fontId="76" fillId="0" borderId="36" xfId="0" applyFont="1" applyBorder="1" applyAlignment="1">
      <alignment horizontal="center"/>
    </xf>
    <xf numFmtId="0" fontId="75" fillId="0" borderId="36" xfId="0" applyFont="1" applyBorder="1" applyAlignment="1">
      <alignment horizontal="center"/>
    </xf>
    <xf numFmtId="0" fontId="77" fillId="0" borderId="36" xfId="0" applyFont="1" applyBorder="1" applyAlignment="1">
      <alignment horizontal="center"/>
    </xf>
    <xf numFmtId="14" fontId="40" fillId="0" borderId="36" xfId="0" applyNumberFormat="1" applyFont="1" applyBorder="1" applyAlignment="1">
      <alignment horizontal="center"/>
    </xf>
    <xf numFmtId="14" fontId="39" fillId="0" borderId="36" xfId="0" applyNumberFormat="1" applyFont="1" applyBorder="1" applyAlignment="1">
      <alignment horizontal="center"/>
    </xf>
    <xf numFmtId="14" fontId="10" fillId="0" borderId="36" xfId="0" applyNumberFormat="1" applyFont="1" applyBorder="1" applyAlignment="1">
      <alignment horizontal="center"/>
    </xf>
    <xf numFmtId="14" fontId="10" fillId="13" borderId="36" xfId="0" applyNumberFormat="1" applyFont="1" applyFill="1" applyBorder="1" applyAlignment="1">
      <alignment horizontal="center"/>
    </xf>
    <xf numFmtId="14" fontId="51" fillId="0" borderId="36" xfId="0" applyNumberFormat="1" applyFont="1" applyBorder="1" applyAlignment="1">
      <alignment horizontal="center"/>
    </xf>
    <xf numFmtId="0" fontId="46" fillId="0" borderId="44" xfId="0" applyFont="1" applyBorder="1"/>
    <xf numFmtId="0" fontId="0" fillId="0" borderId="47" xfId="0" applyBorder="1"/>
    <xf numFmtId="0" fontId="9" fillId="0" borderId="44" xfId="0" applyFont="1" applyBorder="1" applyAlignment="1">
      <alignment horizontal="center"/>
    </xf>
    <xf numFmtId="0" fontId="46" fillId="0" borderId="36" xfId="0" applyFont="1" applyBorder="1"/>
    <xf numFmtId="0" fontId="0" fillId="0" borderId="45" xfId="0" applyBorder="1"/>
    <xf numFmtId="0" fontId="0" fillId="0" borderId="46" xfId="0" applyBorder="1"/>
    <xf numFmtId="0" fontId="14" fillId="12" borderId="45" xfId="0" applyFont="1" applyFill="1" applyBorder="1" applyAlignment="1">
      <alignment horizontal="center"/>
    </xf>
    <xf numFmtId="0" fontId="14" fillId="12" borderId="47" xfId="0" applyFont="1" applyFill="1" applyBorder="1" applyAlignment="1">
      <alignment horizontal="center"/>
    </xf>
    <xf numFmtId="0" fontId="0" fillId="11" borderId="36" xfId="0" applyFill="1" applyBorder="1" applyAlignment="1">
      <alignment horizontal="center"/>
    </xf>
    <xf numFmtId="0" fontId="7" fillId="13" borderId="36" xfId="0" applyFont="1" applyFill="1" applyBorder="1" applyAlignment="1">
      <alignment horizontal="center"/>
    </xf>
    <xf numFmtId="0" fontId="40" fillId="9" borderId="36" xfId="0" applyFont="1" applyFill="1" applyBorder="1" applyAlignment="1">
      <alignment horizontal="center"/>
    </xf>
    <xf numFmtId="0" fontId="40" fillId="9" borderId="0" xfId="0" applyFont="1" applyFill="1" applyAlignment="1">
      <alignment horizontal="center"/>
    </xf>
    <xf numFmtId="0" fontId="76" fillId="13" borderId="36" xfId="0" applyFont="1" applyFill="1" applyBorder="1" applyAlignment="1">
      <alignment horizontal="center"/>
    </xf>
    <xf numFmtId="0" fontId="74" fillId="0" borderId="36" xfId="0" applyFont="1" applyBorder="1" applyAlignment="1">
      <alignment horizontal="center"/>
    </xf>
    <xf numFmtId="0" fontId="78" fillId="0" borderId="36" xfId="0" applyFont="1" applyBorder="1" applyAlignment="1">
      <alignment horizontal="center"/>
    </xf>
    <xf numFmtId="0" fontId="79" fillId="0" borderId="36" xfId="0" applyFont="1" applyBorder="1" applyAlignment="1">
      <alignment horizontal="center"/>
    </xf>
    <xf numFmtId="0" fontId="80" fillId="0" borderId="36" xfId="0" applyFont="1" applyBorder="1" applyAlignment="1">
      <alignment horizontal="center"/>
    </xf>
    <xf numFmtId="0" fontId="81" fillId="0" borderId="36" xfId="0" applyFont="1" applyBorder="1" applyAlignment="1">
      <alignment horizontal="center"/>
    </xf>
    <xf numFmtId="0" fontId="75" fillId="0" borderId="45" xfId="0" applyFont="1" applyBorder="1" applyAlignment="1">
      <alignment horizontal="center"/>
    </xf>
    <xf numFmtId="0" fontId="74" fillId="0" borderId="0" xfId="0" applyFont="1" applyAlignment="1">
      <alignment horizontal="center"/>
    </xf>
    <xf numFmtId="14" fontId="78" fillId="0" borderId="0" xfId="0" applyNumberFormat="1" applyFont="1" applyAlignment="1">
      <alignment horizontal="center"/>
    </xf>
    <xf numFmtId="0" fontId="82" fillId="0" borderId="0" xfId="0" applyFont="1" applyAlignment="1">
      <alignment horizontal="center"/>
    </xf>
    <xf numFmtId="14" fontId="83" fillId="0" borderId="0" xfId="0" applyNumberFormat="1" applyFont="1" applyAlignment="1">
      <alignment horizontal="center"/>
    </xf>
    <xf numFmtId="14" fontId="75" fillId="0" borderId="0" xfId="0" applyNumberFormat="1"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80" fillId="0" borderId="0" xfId="0" applyFont="1" applyAlignment="1">
      <alignment horizontal="center"/>
    </xf>
    <xf numFmtId="0" fontId="81" fillId="0" borderId="0" xfId="0" applyFont="1" applyAlignment="1">
      <alignment horizontal="center"/>
    </xf>
    <xf numFmtId="0" fontId="75" fillId="0" borderId="46" xfId="0" applyFont="1" applyBorder="1" applyAlignment="1">
      <alignment horizontal="center"/>
    </xf>
    <xf numFmtId="14" fontId="84" fillId="0" borderId="0" xfId="0" applyNumberFormat="1" applyFont="1" applyAlignment="1">
      <alignment horizontal="center"/>
    </xf>
    <xf numFmtId="0" fontId="85" fillId="0" borderId="36" xfId="0" applyFont="1" applyBorder="1" applyAlignment="1">
      <alignment horizontal="center"/>
    </xf>
    <xf numFmtId="0" fontId="45" fillId="0" borderId="0" xfId="0" applyFont="1" applyAlignment="1">
      <alignment horizontal="center" wrapText="1"/>
    </xf>
    <xf numFmtId="0" fontId="84" fillId="0" borderId="36" xfId="0" applyFont="1" applyBorder="1" applyAlignment="1">
      <alignment horizontal="center"/>
    </xf>
    <xf numFmtId="0" fontId="40" fillId="0" borderId="0" xfId="0" applyFont="1" applyAlignment="1">
      <alignment horizontal="left"/>
    </xf>
    <xf numFmtId="0" fontId="41" fillId="0" borderId="0" xfId="0" applyFont="1" applyAlignment="1">
      <alignment horizontal="left"/>
    </xf>
    <xf numFmtId="0" fontId="39" fillId="0" borderId="44" xfId="0" applyFont="1" applyBorder="1" applyAlignment="1">
      <alignment vertical="center"/>
    </xf>
    <xf numFmtId="0" fontId="39" fillId="13" borderId="0" xfId="0" applyFont="1" applyFill="1"/>
    <xf numFmtId="0" fontId="43" fillId="13" borderId="0" xfId="0" applyFont="1" applyFill="1"/>
    <xf numFmtId="0" fontId="39" fillId="13" borderId="36" xfId="0" applyFont="1" applyFill="1" applyBorder="1" applyAlignment="1">
      <alignment horizontal="center"/>
    </xf>
    <xf numFmtId="0" fontId="86" fillId="0" borderId="36" xfId="0" applyFont="1" applyBorder="1"/>
    <xf numFmtId="0" fontId="86" fillId="0" borderId="0" xfId="0" applyFont="1"/>
    <xf numFmtId="0" fontId="39" fillId="9" borderId="36" xfId="0" applyFont="1" applyFill="1" applyBorder="1"/>
    <xf numFmtId="0" fontId="10" fillId="9" borderId="36" xfId="0" applyFont="1" applyFill="1" applyBorder="1"/>
    <xf numFmtId="0" fontId="10" fillId="9" borderId="0" xfId="0" applyFont="1" applyFill="1"/>
    <xf numFmtId="0" fontId="7" fillId="9" borderId="36" xfId="0" applyFont="1" applyFill="1" applyBorder="1"/>
    <xf numFmtId="0" fontId="7" fillId="9" borderId="0" xfId="0" applyFont="1" applyFill="1"/>
    <xf numFmtId="0" fontId="39" fillId="0" borderId="35" xfId="0" applyFont="1" applyBorder="1" applyAlignment="1">
      <alignment horizontal="center"/>
    </xf>
    <xf numFmtId="0" fontId="39" fillId="0" borderId="40" xfId="0" applyFont="1" applyBorder="1"/>
    <xf numFmtId="0" fontId="40" fillId="0" borderId="41" xfId="0" applyFont="1" applyBorder="1"/>
    <xf numFmtId="0" fontId="8" fillId="0" borderId="48" xfId="0" applyFont="1" applyBorder="1" applyAlignment="1">
      <alignment horizontal="center"/>
    </xf>
    <xf numFmtId="0" fontId="16" fillId="7" borderId="0" xfId="0" applyFont="1" applyFill="1"/>
    <xf numFmtId="0" fontId="16" fillId="7" borderId="0" xfId="0" applyFont="1" applyFill="1" applyAlignment="1">
      <alignment horizontal="left"/>
    </xf>
    <xf numFmtId="0" fontId="75" fillId="0" borderId="0" xfId="0" applyFont="1" applyAlignment="1">
      <alignment horizontal="left"/>
    </xf>
    <xf numFmtId="0" fontId="75" fillId="0" borderId="0" xfId="0" applyFont="1"/>
    <xf numFmtId="0" fontId="28" fillId="9" borderId="0" xfId="0" applyFont="1" applyFill="1"/>
    <xf numFmtId="0" fontId="28" fillId="9" borderId="0" xfId="0" applyFont="1" applyFill="1" applyAlignment="1">
      <alignment horizontal="left"/>
    </xf>
    <xf numFmtId="0" fontId="88" fillId="10" borderId="0" xfId="0" applyFont="1" applyFill="1"/>
    <xf numFmtId="0" fontId="89" fillId="10" borderId="0" xfId="0" applyFont="1" applyFill="1"/>
    <xf numFmtId="0" fontId="87" fillId="0" borderId="0" xfId="0" applyFont="1"/>
    <xf numFmtId="0" fontId="90" fillId="0" borderId="0" xfId="0" applyFont="1" applyAlignment="1">
      <alignment horizontal="center"/>
    </xf>
    <xf numFmtId="0" fontId="90" fillId="0" borderId="0" xfId="0" quotePrefix="1" applyFont="1" applyAlignment="1">
      <alignment horizontal="center"/>
    </xf>
    <xf numFmtId="0" fontId="45" fillId="0" borderId="9" xfId="0" applyFont="1" applyBorder="1" applyAlignment="1">
      <alignment vertical="center"/>
    </xf>
    <xf numFmtId="0" fontId="91" fillId="0" borderId="0" xfId="0" applyFont="1"/>
    <xf numFmtId="0" fontId="28" fillId="3" borderId="0" xfId="0" applyFont="1" applyFill="1" applyAlignment="1" applyProtection="1">
      <alignment horizontal="left" vertical="center"/>
      <protection locked="0"/>
    </xf>
    <xf numFmtId="0" fontId="11" fillId="0" borderId="10" xfId="0" applyFont="1" applyBorder="1" applyAlignment="1">
      <alignment vertical="center"/>
    </xf>
    <xf numFmtId="0" fontId="48" fillId="0" borderId="10" xfId="0" applyFont="1" applyBorder="1" applyAlignment="1">
      <alignment horizontal="left" vertical="center"/>
    </xf>
    <xf numFmtId="0" fontId="66" fillId="0" borderId="10" xfId="0" applyFont="1" applyBorder="1" applyAlignment="1">
      <alignment horizontal="left" vertical="center"/>
    </xf>
    <xf numFmtId="0" fontId="6" fillId="2" borderId="7" xfId="0" applyFont="1" applyFill="1" applyBorder="1" applyAlignment="1">
      <alignment horizontal="center"/>
    </xf>
    <xf numFmtId="0" fontId="26" fillId="0" borderId="28" xfId="0" applyFont="1" applyBorder="1" applyAlignment="1" applyProtection="1">
      <alignment vertical="center"/>
      <protection locked="0"/>
    </xf>
    <xf numFmtId="0" fontId="31" fillId="2" borderId="26" xfId="0" applyFont="1" applyFill="1" applyBorder="1" applyAlignment="1" applyProtection="1">
      <alignment vertical="center"/>
      <protection locked="0"/>
    </xf>
    <xf numFmtId="0" fontId="26" fillId="0" borderId="26" xfId="0" applyFont="1" applyBorder="1" applyAlignment="1" applyProtection="1">
      <alignment vertical="center"/>
      <protection locked="0"/>
    </xf>
    <xf numFmtId="0" fontId="31" fillId="2" borderId="29" xfId="0" applyFont="1" applyFill="1" applyBorder="1" applyProtection="1">
      <protection locked="0"/>
    </xf>
    <xf numFmtId="0" fontId="26" fillId="0" borderId="28" xfId="0" applyFont="1" applyBorder="1" applyProtection="1">
      <protection locked="0"/>
    </xf>
    <xf numFmtId="0" fontId="16" fillId="2" borderId="26" xfId="0" applyFont="1" applyFill="1" applyBorder="1" applyProtection="1">
      <protection locked="0"/>
    </xf>
    <xf numFmtId="0" fontId="26" fillId="0" borderId="26" xfId="0" applyFont="1" applyBorder="1" applyProtection="1">
      <protection locked="0"/>
    </xf>
    <xf numFmtId="0" fontId="26" fillId="7" borderId="26" xfId="0" applyFont="1" applyFill="1" applyBorder="1" applyProtection="1">
      <protection locked="0"/>
    </xf>
    <xf numFmtId="0" fontId="16" fillId="2" borderId="25" xfId="0" applyFont="1" applyFill="1" applyBorder="1" applyProtection="1">
      <protection locked="0"/>
    </xf>
    <xf numFmtId="0" fontId="16" fillId="2" borderId="29" xfId="0" applyFont="1" applyFill="1" applyBorder="1" applyProtection="1">
      <protection locked="0"/>
    </xf>
    <xf numFmtId="0" fontId="0" fillId="3" borderId="0" xfId="0" applyFill="1" applyAlignment="1">
      <alignment vertical="top"/>
    </xf>
    <xf numFmtId="0" fontId="15" fillId="3" borderId="13" xfId="0" applyFont="1" applyFill="1" applyBorder="1" applyProtection="1">
      <protection locked="0"/>
    </xf>
    <xf numFmtId="0" fontId="15" fillId="3" borderId="14" xfId="0" applyFont="1" applyFill="1" applyBorder="1" applyProtection="1">
      <protection locked="0"/>
    </xf>
    <xf numFmtId="0" fontId="15" fillId="3" borderId="14" xfId="0" applyFont="1" applyFill="1" applyBorder="1" applyAlignment="1" applyProtection="1">
      <alignment vertical="top"/>
      <protection locked="0"/>
    </xf>
    <xf numFmtId="0" fontId="16" fillId="3" borderId="14" xfId="0" applyFont="1" applyFill="1" applyBorder="1" applyProtection="1">
      <protection locked="0"/>
    </xf>
    <xf numFmtId="0" fontId="26" fillId="3" borderId="14" xfId="0" applyFont="1" applyFill="1" applyBorder="1" applyAlignment="1" applyProtection="1">
      <alignment vertical="center"/>
      <protection locked="0"/>
    </xf>
    <xf numFmtId="0" fontId="31" fillId="3" borderId="14" xfId="0" applyFont="1" applyFill="1" applyBorder="1" applyAlignment="1" applyProtection="1">
      <alignment vertical="center"/>
      <protection locked="0"/>
    </xf>
    <xf numFmtId="0" fontId="37" fillId="3" borderId="14" xfId="0" applyFont="1" applyFill="1" applyBorder="1" applyProtection="1">
      <protection locked="0"/>
    </xf>
    <xf numFmtId="0" fontId="31" fillId="3" borderId="14" xfId="0" applyFont="1" applyFill="1" applyBorder="1" applyProtection="1">
      <protection locked="0"/>
    </xf>
    <xf numFmtId="0" fontId="26" fillId="3" borderId="14" xfId="0" applyFont="1" applyFill="1" applyBorder="1" applyProtection="1">
      <protection locked="0"/>
    </xf>
    <xf numFmtId="0" fontId="38" fillId="3" borderId="14" xfId="0" applyFont="1" applyFill="1" applyBorder="1" applyProtection="1">
      <protection locked="0"/>
    </xf>
    <xf numFmtId="0" fontId="0" fillId="3" borderId="14" xfId="0" applyFill="1" applyBorder="1" applyProtection="1">
      <protection locked="0"/>
    </xf>
    <xf numFmtId="0" fontId="29" fillId="3" borderId="14" xfId="0" applyFont="1" applyFill="1" applyBorder="1" applyProtection="1">
      <protection locked="0"/>
    </xf>
    <xf numFmtId="0" fontId="16" fillId="3" borderId="12" xfId="0" applyFont="1" applyFill="1" applyBorder="1" applyProtection="1">
      <protection locked="0"/>
    </xf>
    <xf numFmtId="0" fontId="21" fillId="3" borderId="0" xfId="0" applyFont="1" applyFill="1" applyAlignment="1">
      <alignment horizontal="left" vertical="center" wrapText="1"/>
    </xf>
    <xf numFmtId="0" fontId="13" fillId="6" borderId="0" xfId="0" applyFont="1" applyFill="1" applyAlignment="1">
      <alignment horizontal="left" vertical="center" wrapText="1"/>
    </xf>
    <xf numFmtId="0" fontId="23" fillId="6" borderId="30" xfId="0" applyFont="1" applyFill="1" applyBorder="1" applyAlignment="1">
      <alignment horizontal="center" vertical="center"/>
    </xf>
    <xf numFmtId="0" fontId="23" fillId="6" borderId="0" xfId="0" applyFont="1" applyFill="1" applyAlignment="1">
      <alignment horizontal="center" vertical="center"/>
    </xf>
    <xf numFmtId="0" fontId="39" fillId="0" borderId="2" xfId="0" applyFont="1" applyBorder="1"/>
    <xf numFmtId="0" fontId="39" fillId="0" borderId="0" xfId="0" applyFont="1"/>
    <xf numFmtId="0" fontId="39" fillId="0" borderId="9" xfId="0" applyFont="1" applyBorder="1"/>
    <xf numFmtId="0" fontId="46" fillId="0" borderId="5" xfId="0" applyFont="1" applyBorder="1"/>
    <xf numFmtId="0" fontId="10" fillId="0" borderId="10" xfId="0" applyFont="1" applyFill="1" applyBorder="1" applyAlignment="1">
      <alignment horizontal="center"/>
    </xf>
    <xf numFmtId="0" fontId="8" fillId="0" borderId="9" xfId="0" applyFont="1" applyFill="1" applyBorder="1" applyAlignment="1">
      <alignment horizontal="center"/>
    </xf>
    <xf numFmtId="0" fontId="8" fillId="0" borderId="10" xfId="0" applyFont="1" applyFill="1" applyBorder="1" applyAlignment="1">
      <alignment horizontal="center" vertical="center"/>
    </xf>
    <xf numFmtId="0" fontId="0" fillId="0" borderId="10" xfId="0" applyFill="1" applyBorder="1" applyAlignment="1">
      <alignment horizontal="center"/>
    </xf>
    <xf numFmtId="0" fontId="0" fillId="0" borderId="9" xfId="0" applyFill="1" applyBorder="1" applyAlignment="1">
      <alignment horizontal="center"/>
    </xf>
    <xf numFmtId="0" fontId="41" fillId="0" borderId="0" xfId="0" applyFont="1" applyFill="1" applyAlignment="1">
      <alignment horizontal="center" vertical="center"/>
    </xf>
    <xf numFmtId="0" fontId="41" fillId="0" borderId="9" xfId="0" applyFont="1" applyFill="1" applyBorder="1" applyAlignment="1">
      <alignment horizontal="center" vertical="center"/>
    </xf>
    <xf numFmtId="0" fontId="32" fillId="2" borderId="16" xfId="0" applyFont="1" applyFill="1" applyBorder="1" applyAlignment="1">
      <alignment vertical="center"/>
    </xf>
    <xf numFmtId="0" fontId="24" fillId="3" borderId="0" xfId="0" applyFont="1" applyFill="1"/>
    <xf numFmtId="0" fontId="92" fillId="3" borderId="0" xfId="0" applyFont="1" applyFill="1"/>
    <xf numFmtId="0" fontId="32" fillId="3" borderId="0" xfId="0" applyFont="1" applyFill="1"/>
    <xf numFmtId="0" fontId="9" fillId="3" borderId="10" xfId="0" applyFont="1" applyFill="1" applyBorder="1" applyAlignment="1">
      <alignment horizontal="center" vertical="center"/>
    </xf>
    <xf numFmtId="0" fontId="32" fillId="3" borderId="0" xfId="0" applyFont="1" applyFill="1" applyAlignment="1">
      <alignment vertical="center"/>
    </xf>
    <xf numFmtId="0" fontId="92" fillId="3" borderId="0" xfId="0" applyFont="1" applyFill="1" applyAlignment="1">
      <alignment vertical="center"/>
    </xf>
    <xf numFmtId="0" fontId="93" fillId="3" borderId="0" xfId="0" applyFont="1" applyFill="1" applyAlignment="1">
      <alignment vertical="center"/>
    </xf>
    <xf numFmtId="0" fontId="92" fillId="7" borderId="0" xfId="0" applyFont="1" applyFill="1"/>
    <xf numFmtId="0" fontId="8" fillId="0" borderId="6" xfId="0" applyFont="1" applyBorder="1" applyAlignment="1">
      <alignment horizontal="left" vertical="center"/>
    </xf>
    <xf numFmtId="0" fontId="8" fillId="0" borderId="10" xfId="0" applyFont="1" applyBorder="1" applyAlignment="1">
      <alignment horizontal="left" vertical="center"/>
    </xf>
    <xf numFmtId="0" fontId="44" fillId="0" borderId="10" xfId="0" applyFont="1" applyBorder="1" applyAlignment="1">
      <alignment horizontal="left" vertical="center"/>
    </xf>
    <xf numFmtId="0" fontId="90" fillId="13" borderId="0" xfId="0" applyFont="1" applyFill="1" applyAlignment="1">
      <alignment horizontal="center"/>
    </xf>
    <xf numFmtId="0" fontId="7" fillId="0" borderId="10" xfId="0" applyFont="1" applyBorder="1" applyAlignment="1">
      <alignment horizontal="left" vertical="center"/>
    </xf>
    <xf numFmtId="0" fontId="9" fillId="0" borderId="10" xfId="0" applyFont="1" applyBorder="1" applyAlignment="1">
      <alignment horizontal="left" vertical="center"/>
    </xf>
    <xf numFmtId="0" fontId="24" fillId="3" borderId="0" xfId="0" applyFont="1" applyFill="1" applyBorder="1"/>
    <xf numFmtId="0" fontId="24" fillId="3" borderId="0" xfId="0" applyFont="1" applyFill="1" applyBorder="1" applyAlignment="1">
      <alignment horizontal="left"/>
    </xf>
    <xf numFmtId="0" fontId="32" fillId="3" borderId="0" xfId="0" applyFont="1" applyFill="1" applyBorder="1" applyAlignment="1">
      <alignment vertical="center"/>
    </xf>
    <xf numFmtId="0" fontId="16" fillId="3" borderId="0" xfId="0" applyFont="1" applyFill="1" applyBorder="1" applyProtection="1">
      <protection locked="0"/>
    </xf>
    <xf numFmtId="0" fontId="24" fillId="3" borderId="0" xfId="0" applyFont="1" applyFill="1" applyBorder="1" applyAlignment="1">
      <alignment horizontal="center" vertical="center"/>
    </xf>
    <xf numFmtId="0" fontId="26" fillId="3" borderId="0" xfId="0" applyFont="1" applyFill="1" applyAlignment="1">
      <alignment horizontal="center" vertical="center" wrapText="1"/>
    </xf>
  </cellXfs>
  <cellStyles count="5">
    <cellStyle name="Normal" xfId="0" builtinId="0"/>
    <cellStyle name="Normal 32" xfId="4" xr:uid="{00000000-0005-0000-0000-000001000000}"/>
    <cellStyle name="Normal 34" xfId="1" xr:uid="{00000000-0005-0000-0000-000002000000}"/>
    <cellStyle name="Normal 36 2" xfId="3" xr:uid="{00000000-0005-0000-0000-000003000000}"/>
    <cellStyle name="Normal 37 2" xfId="2" xr:uid="{00000000-0005-0000-0000-000004000000}"/>
  </cellStyles>
  <dxfs count="15">
    <dxf>
      <font>
        <color theme="0"/>
      </font>
    </dxf>
    <dxf>
      <font>
        <color theme="0"/>
      </font>
    </dxf>
    <dxf>
      <font>
        <color theme="0"/>
      </font>
    </dxf>
    <dxf>
      <font>
        <color rgb="FFFF0000"/>
      </font>
    </dxf>
    <dxf>
      <font>
        <color rgb="FF00B050"/>
      </font>
    </dxf>
    <dxf>
      <font>
        <color theme="0"/>
      </font>
    </dxf>
    <dxf>
      <fill>
        <patternFill>
          <bgColor rgb="FFFFFF00"/>
        </patternFill>
      </fill>
    </dxf>
    <dxf>
      <font>
        <color theme="0"/>
      </font>
    </dxf>
    <dxf>
      <fill>
        <patternFill>
          <bgColor rgb="FFFFFF00"/>
        </patternFill>
      </fill>
    </dxf>
    <dxf>
      <font>
        <color rgb="FF0D4B6D"/>
      </font>
    </dxf>
    <dxf>
      <font>
        <color rgb="FFFF0000"/>
      </font>
    </dxf>
    <dxf>
      <font>
        <color rgb="FFF2F2F2"/>
      </font>
    </dxf>
    <dxf>
      <font>
        <color rgb="FFF2F2F2"/>
      </font>
    </dxf>
    <dxf>
      <font>
        <color theme="0"/>
      </font>
    </dxf>
    <dxf>
      <font>
        <color theme="0"/>
      </font>
    </dxf>
  </dxfs>
  <tableStyles count="0" defaultTableStyle="TableStyleMedium2" defaultPivotStyle="PivotStyleLight16"/>
  <colors>
    <mruColors>
      <color rgb="FFF2F2F2"/>
      <color rgb="FFD9D9D9"/>
      <color rgb="FF0D4B6D"/>
      <color rgb="FF8E34A4"/>
      <color rgb="FFABCFE3"/>
      <color rgb="FF35799E"/>
      <color rgb="FF919296"/>
      <color rgb="FFD7D3ED"/>
      <color rgb="FF6A59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xdr:col>
      <xdr:colOff>161925</xdr:colOff>
      <xdr:row>1</xdr:row>
      <xdr:rowOff>38100</xdr:rowOff>
    </xdr:from>
    <xdr:to>
      <xdr:col>10</xdr:col>
      <xdr:colOff>419965</xdr:colOff>
      <xdr:row>1</xdr:row>
      <xdr:rowOff>371475</xdr:rowOff>
    </xdr:to>
    <xdr:pic>
      <xdr:nvPicPr>
        <xdr:cNvPr id="2" name="Picture 1" title="Curtin University logo">
          <a:extLst>
            <a:ext uri="{FF2B5EF4-FFF2-40B4-BE49-F238E27FC236}">
              <a16:creationId xmlns:a16="http://schemas.microsoft.com/office/drawing/2014/main" id="{A2D7CB35-8B12-4C3E-BCD9-6CE282D3B7E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8858250" y="228600"/>
          <a:ext cx="1886815" cy="333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5</xdr:row>
      <xdr:rowOff>47625</xdr:rowOff>
    </xdr:from>
    <xdr:to>
      <xdr:col>10</xdr:col>
      <xdr:colOff>504825</xdr:colOff>
      <xdr:row>9</xdr:row>
      <xdr:rowOff>361950</xdr:rowOff>
    </xdr:to>
    <xdr:sp macro="" textlink="">
      <xdr:nvSpPr>
        <xdr:cNvPr id="3" name="TextBox 2">
          <a:extLst>
            <a:ext uri="{FF2B5EF4-FFF2-40B4-BE49-F238E27FC236}">
              <a16:creationId xmlns:a16="http://schemas.microsoft.com/office/drawing/2014/main" id="{45B1896B-4945-4A1E-8B46-DE8499B4BAC3}"/>
            </a:ext>
            <a:ext uri="{147F2762-F138-4A5C-976F-8EAC2B608ADB}">
              <a16:predDERef xmlns:a16="http://schemas.microsoft.com/office/drawing/2014/main" pred="{00000000-0008-0000-0400-000002000000}"/>
            </a:ext>
          </a:extLst>
        </xdr:cNvPr>
        <xdr:cNvSpPr txBox="1"/>
      </xdr:nvSpPr>
      <xdr:spPr>
        <a:xfrm>
          <a:off x="361950" y="1247775"/>
          <a:ext cx="10467975" cy="1304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050" b="1">
              <a:solidFill>
                <a:schemeClr val="dk1"/>
              </a:solidFill>
              <a:effectLst/>
              <a:latin typeface="+mn-lt"/>
              <a:ea typeface="+mn-ea"/>
              <a:cs typeface="+mn-cs"/>
            </a:rPr>
            <a:t>How to use this transition planner:</a:t>
          </a:r>
          <a:endParaRPr lang="en-AU" sz="105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1. The left hand column shows the unit you should have completed based on when you commenced study. The right hand column shows the unit that you should complete instead, from 2023, if you have not yet successfully completed the previous unit. You can mark off your progress based on the units you have completed (from either the left or right hand columns).</a:t>
          </a:r>
          <a:endParaRPr lang="en-AU" sz="1000">
            <a:effectLst/>
          </a:endParaRPr>
        </a:p>
        <a:p>
          <a:pPr eaLnBrk="1" fontAlgn="auto" latinLnBrk="0" hangingPunct="1"/>
          <a:endParaRPr lang="en-AU" sz="400" b="0" i="0" baseline="0">
            <a:solidFill>
              <a:schemeClr val="dk1"/>
            </a:solidFill>
            <a:effectLst/>
            <a:latin typeface="+mn-lt"/>
            <a:ea typeface="+mn-ea"/>
            <a:cs typeface="+mn-cs"/>
          </a:endParaRPr>
        </a:p>
        <a:p>
          <a:pPr eaLnBrk="1" fontAlgn="auto" latinLnBrk="0" hangingPunct="1"/>
          <a:r>
            <a:rPr lang="en-AU" sz="1000" b="0" i="0" baseline="0">
              <a:solidFill>
                <a:schemeClr val="dk1"/>
              </a:solidFill>
              <a:effectLst/>
              <a:latin typeface="+mn-lt"/>
              <a:ea typeface="+mn-ea"/>
              <a:cs typeface="+mn-cs"/>
            </a:rPr>
            <a:t>2. For any units you have not completed, you should now look for the new unit or title, shown in the right hand column, when you go to enrol. It is important that you read the notes for any units in the right hand column before you enrol.</a:t>
          </a:r>
        </a:p>
        <a:p>
          <a:pPr eaLnBrk="1" fontAlgn="auto" latinLnBrk="0" hangingPunct="1"/>
          <a:endParaRPr lang="en-AU" sz="40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AU" sz="1000" b="0" i="0" baseline="0">
              <a:solidFill>
                <a:schemeClr val="dk1"/>
              </a:solidFill>
              <a:effectLst/>
              <a:latin typeface="+mn-lt"/>
              <a:ea typeface="+mn-ea"/>
              <a:cs typeface="+mn-cs"/>
            </a:rPr>
            <a:t>3. </a:t>
          </a:r>
          <a:r>
            <a:rPr lang="en-AU" sz="1000" b="1" i="1" baseline="0">
              <a:solidFill>
                <a:schemeClr val="dk1"/>
              </a:solidFill>
              <a:effectLst/>
              <a:latin typeface="+mn-lt"/>
              <a:ea typeface="+mn-ea"/>
              <a:cs typeface="+mn-cs"/>
            </a:rPr>
            <a:t>Please note: </a:t>
          </a:r>
          <a:r>
            <a:rPr lang="en-AU" sz="1000" b="0" i="0" baseline="0">
              <a:solidFill>
                <a:schemeClr val="dk1"/>
              </a:solidFill>
              <a:effectLst/>
              <a:latin typeface="+mn-lt"/>
              <a:ea typeface="+mn-ea"/>
              <a:cs typeface="+mn-cs"/>
            </a:rPr>
            <a:t>This planner only shows unit availabilities for 2024. </a:t>
          </a:r>
          <a:r>
            <a:rPr lang="en-AU" sz="1000" b="0" i="0" baseline="0">
              <a:solidFill>
                <a:schemeClr val="dk1"/>
              </a:solidFill>
              <a:effectLst/>
              <a:latin typeface="+mn-lt"/>
              <a:ea typeface="+mn-ea"/>
              <a:cs typeface="+mn-cs"/>
              <a:sym typeface="Wingdings" panose="05000000000000000000" pitchFamily="2" charset="2"/>
            </a:rPr>
            <a:t></a:t>
          </a:r>
          <a:r>
            <a:rPr lang="en-AU" sz="1000" b="0" i="0" baseline="0">
              <a:solidFill>
                <a:schemeClr val="dk1"/>
              </a:solidFill>
              <a:effectLst/>
              <a:latin typeface="+mn-lt"/>
              <a:ea typeface="+mn-ea"/>
              <a:cs typeface="+mn-cs"/>
            </a:rPr>
            <a:t> indicates that the unit will be offered in that study period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5BB24-DD89-4318-AC5B-320F5F4B6D92}">
  <sheetPr>
    <pageSetUpPr fitToPage="1"/>
  </sheetPr>
  <dimension ref="A1:P88"/>
  <sheetViews>
    <sheetView tabSelected="1" zoomScaleNormal="100" workbookViewId="0">
      <selection activeCell="D21" sqref="D21"/>
    </sheetView>
  </sheetViews>
  <sheetFormatPr defaultColWidth="9.140625" defaultRowHeight="15.75" x14ac:dyDescent="0.25"/>
  <cols>
    <col min="1" max="1" width="5.42578125" style="665" customWidth="1"/>
    <col min="2" max="2" width="11.7109375" style="451" customWidth="1"/>
    <col min="3" max="3" width="5.7109375" style="451" customWidth="1"/>
    <col min="4" max="4" width="38.7109375" style="451" customWidth="1"/>
    <col min="5" max="5" width="11.7109375" style="451" customWidth="1"/>
    <col min="6" max="6" width="5.7109375" style="451" customWidth="1"/>
    <col min="7" max="7" width="20.7109375" style="451" customWidth="1"/>
    <col min="8" max="8" width="30.7109375" style="451" customWidth="1"/>
    <col min="9" max="9" width="16.7109375" style="451" customWidth="1"/>
    <col min="10" max="11" width="7.7109375" style="451" customWidth="1"/>
    <col min="12" max="12" width="9.140625" style="451"/>
    <col min="13" max="13" width="50.7109375" style="451" customWidth="1"/>
    <col min="14" max="14" width="9.140625" style="452"/>
    <col min="15" max="16384" width="9.140625" style="451"/>
  </cols>
  <sheetData>
    <row r="1" spans="1:16" s="36" customFormat="1" ht="15" x14ac:dyDescent="0.2">
      <c r="A1" s="658"/>
      <c r="B1" s="600"/>
      <c r="C1" s="600"/>
      <c r="D1" s="601"/>
      <c r="E1" s="600"/>
      <c r="F1" s="600"/>
      <c r="G1" s="601"/>
      <c r="H1" s="600"/>
      <c r="I1" s="600"/>
      <c r="J1" s="600"/>
      <c r="K1" s="600"/>
      <c r="N1" s="405"/>
    </row>
    <row r="2" spans="1:16" s="35" customFormat="1" ht="35.1" customHeight="1" x14ac:dyDescent="0.25">
      <c r="A2" s="659"/>
      <c r="B2" s="643" t="s">
        <v>5</v>
      </c>
      <c r="C2" s="643"/>
      <c r="D2" s="643"/>
      <c r="E2" s="42"/>
      <c r="F2" s="42"/>
      <c r="G2" s="42"/>
      <c r="H2" s="42"/>
      <c r="I2" s="42"/>
      <c r="J2" s="42"/>
      <c r="K2" s="42"/>
      <c r="N2" s="405"/>
    </row>
    <row r="3" spans="1:16" s="35" customFormat="1" ht="15" customHeight="1" x14ac:dyDescent="0.3">
      <c r="A3" s="659"/>
      <c r="B3" s="68"/>
      <c r="C3" s="68"/>
      <c r="D3" s="69"/>
      <c r="E3" s="84" t="s">
        <v>363</v>
      </c>
      <c r="F3" s="68"/>
      <c r="G3" s="68"/>
      <c r="H3" s="68"/>
      <c r="I3" s="67"/>
      <c r="J3" s="68"/>
      <c r="K3" s="68"/>
      <c r="M3" s="168" t="s">
        <v>362</v>
      </c>
      <c r="N3" s="405"/>
    </row>
    <row r="4" spans="1:16" s="35" customFormat="1" ht="15" customHeight="1" x14ac:dyDescent="0.25">
      <c r="A4" s="659"/>
      <c r="B4" s="88"/>
      <c r="C4" s="172" t="s">
        <v>6</v>
      </c>
      <c r="D4" s="193" t="str">
        <f>'Trans Data'!D1</f>
        <v>Bachelor of Applied Science (Construction Management)</v>
      </c>
      <c r="E4" s="78"/>
      <c r="F4" s="78"/>
      <c r="G4" s="192" t="s">
        <v>7</v>
      </c>
      <c r="H4" s="79" t="s">
        <v>8</v>
      </c>
      <c r="J4" s="41"/>
      <c r="K4" s="41"/>
      <c r="M4" s="629"/>
      <c r="N4" s="405"/>
    </row>
    <row r="5" spans="1:16" s="35" customFormat="1" ht="15" customHeight="1" x14ac:dyDescent="0.25">
      <c r="A5" s="659"/>
      <c r="B5" s="88" t="s">
        <v>9</v>
      </c>
      <c r="C5" s="88"/>
      <c r="D5" s="193" t="str">
        <f>'Trans Data'!D2</f>
        <v>800 credit points required</v>
      </c>
      <c r="E5" s="172" t="s">
        <v>10</v>
      </c>
      <c r="F5" s="613" t="s">
        <v>11</v>
      </c>
      <c r="G5" s="191"/>
      <c r="H5" s="475" t="s">
        <v>12</v>
      </c>
      <c r="I5" s="191"/>
      <c r="J5" s="191"/>
      <c r="K5" s="191"/>
      <c r="M5" s="630"/>
      <c r="N5" s="405"/>
    </row>
    <row r="6" spans="1:16" s="35" customFormat="1" ht="20.100000000000001" customHeight="1" x14ac:dyDescent="0.25">
      <c r="A6" s="659"/>
      <c r="C6" s="66"/>
      <c r="D6" s="83"/>
      <c r="E6" s="79"/>
      <c r="F6" s="65"/>
      <c r="G6" s="64"/>
      <c r="H6" s="64"/>
      <c r="J6" s="41"/>
      <c r="K6" s="41"/>
      <c r="M6" s="630"/>
      <c r="N6" s="405"/>
    </row>
    <row r="7" spans="1:16" s="35" customFormat="1" ht="20.100000000000001" customHeight="1" x14ac:dyDescent="0.25">
      <c r="A7" s="659"/>
      <c r="C7" s="66"/>
      <c r="D7" s="83"/>
      <c r="E7" s="79"/>
      <c r="F7" s="65"/>
      <c r="G7" s="64"/>
      <c r="H7" s="64"/>
      <c r="J7" s="41"/>
      <c r="K7" s="41"/>
      <c r="M7" s="630"/>
      <c r="N7" s="405"/>
    </row>
    <row r="8" spans="1:16" s="35" customFormat="1" ht="20.100000000000001" customHeight="1" x14ac:dyDescent="0.25">
      <c r="A8" s="659"/>
      <c r="C8" s="66"/>
      <c r="D8" s="83"/>
      <c r="E8" s="79"/>
      <c r="F8" s="65"/>
      <c r="G8" s="64"/>
      <c r="H8" s="64"/>
      <c r="J8" s="41"/>
      <c r="K8" s="41"/>
      <c r="M8" s="630"/>
      <c r="N8" s="405"/>
    </row>
    <row r="9" spans="1:16" s="35" customFormat="1" ht="20.100000000000001" customHeight="1" x14ac:dyDescent="0.25">
      <c r="A9" s="659"/>
      <c r="C9" s="66"/>
      <c r="D9" s="83"/>
      <c r="E9" s="79"/>
      <c r="F9" s="65"/>
      <c r="G9" s="64"/>
      <c r="H9" s="64"/>
      <c r="J9" s="41"/>
      <c r="K9" s="41"/>
      <c r="M9" s="630"/>
      <c r="N9" s="405"/>
    </row>
    <row r="10" spans="1:16" s="35" customFormat="1" ht="35.1" customHeight="1" x14ac:dyDescent="0.25">
      <c r="A10" s="659"/>
      <c r="C10" s="66"/>
      <c r="D10" s="83"/>
      <c r="E10" s="79"/>
      <c r="F10" s="65"/>
      <c r="G10" s="64"/>
      <c r="H10" s="64"/>
      <c r="J10" s="41"/>
      <c r="K10" s="41"/>
      <c r="M10" s="631"/>
      <c r="N10" s="628"/>
      <c r="O10" s="628"/>
      <c r="P10" s="628"/>
    </row>
    <row r="11" spans="1:16" s="36" customFormat="1" ht="12" customHeight="1" x14ac:dyDescent="0.2">
      <c r="A11" s="660"/>
      <c r="B11" s="63" t="s">
        <v>13</v>
      </c>
      <c r="C11" s="62"/>
      <c r="D11" s="61"/>
      <c r="E11" s="60" t="s">
        <v>14</v>
      </c>
      <c r="F11" s="59"/>
      <c r="G11" s="80"/>
      <c r="H11" s="80"/>
      <c r="I11" s="81"/>
      <c r="J11" s="644" t="s">
        <v>364</v>
      </c>
      <c r="K11" s="645"/>
      <c r="M11" s="632"/>
      <c r="N11" s="405"/>
    </row>
    <row r="12" spans="1:16" s="36" customFormat="1" ht="12" customHeight="1" x14ac:dyDescent="0.2">
      <c r="A12" s="660"/>
      <c r="B12" s="57" t="s">
        <v>15</v>
      </c>
      <c r="C12" s="434" t="s">
        <v>16</v>
      </c>
      <c r="D12" s="58"/>
      <c r="E12" s="474" t="s">
        <v>15</v>
      </c>
      <c r="F12" s="434" t="s">
        <v>369</v>
      </c>
      <c r="G12" s="57"/>
      <c r="H12" s="57"/>
      <c r="I12" s="82" t="s">
        <v>17</v>
      </c>
      <c r="J12" s="46" t="s">
        <v>18</v>
      </c>
      <c r="K12" s="46" t="s">
        <v>19</v>
      </c>
      <c r="M12" s="632"/>
      <c r="N12" s="405"/>
    </row>
    <row r="13" spans="1:16" s="51" customFormat="1" ht="14.1" customHeight="1" x14ac:dyDescent="0.25">
      <c r="A13" s="661">
        <v>1.1000000000000001</v>
      </c>
      <c r="B13" s="56" t="str">
        <f>VLOOKUP(A13,BENData,3,FALSE)</f>
        <v>COMS1010</v>
      </c>
      <c r="C13" s="55" t="str">
        <f>VLOOKUP(B13,BENHandbook,4,FALSE)</f>
        <v>Academic and Professional Communications</v>
      </c>
      <c r="D13" s="55"/>
      <c r="E13" s="56" t="str">
        <f>VLOOKUP(A13,BENData,13,FALSE)</f>
        <v>COMS1010</v>
      </c>
      <c r="F13" s="55" t="str">
        <f>VLOOKUP(E13,BENHandbook,4,FALSE)</f>
        <v>Academic and Professional Communications</v>
      </c>
      <c r="G13" s="55"/>
      <c r="H13" s="55"/>
      <c r="I13" s="618"/>
      <c r="J13" s="364" t="str">
        <f>VLOOKUP(E13,BENHandbook,19,FALSE)</f>
        <v>ü</v>
      </c>
      <c r="K13" s="85" t="str">
        <f>VLOOKUP(E13,BENHandbook,20,FALSE)</f>
        <v>ü</v>
      </c>
      <c r="M13" s="633"/>
      <c r="N13" s="406"/>
    </row>
    <row r="14" spans="1:16" s="71" customFormat="1" ht="8.1" customHeight="1" x14ac:dyDescent="0.25">
      <c r="A14" s="662"/>
      <c r="B14" s="72"/>
      <c r="C14" s="73"/>
      <c r="D14" s="73"/>
      <c r="E14" s="72"/>
      <c r="F14" s="73">
        <f>VLOOKUP(E13,BENHandbook,27,FALSE)</f>
        <v>0</v>
      </c>
      <c r="G14" s="73"/>
      <c r="H14" s="73"/>
      <c r="I14" s="619"/>
      <c r="J14" s="74"/>
      <c r="K14" s="74"/>
      <c r="M14" s="634"/>
      <c r="N14" s="458"/>
    </row>
    <row r="15" spans="1:16" s="51" customFormat="1" ht="14.1" customHeight="1" x14ac:dyDescent="0.15">
      <c r="A15" s="661">
        <v>1.2</v>
      </c>
      <c r="B15" s="54" t="str">
        <f>VLOOKUP(A15,BENData,3,FALSE)</f>
        <v>BLDG1000</v>
      </c>
      <c r="C15" s="53" t="str">
        <f>VLOOKUP(B15,BENHandbook,4,FALSE)</f>
        <v>Low Rise Construction</v>
      </c>
      <c r="D15" s="53"/>
      <c r="E15" s="54" t="str">
        <f>VLOOKUP(A15,BENData,13,FALSE)</f>
        <v>BLDG1000</v>
      </c>
      <c r="F15" s="53" t="str">
        <f>VLOOKUP(E15,BENHandbook,4,FALSE)</f>
        <v>Low Rise Construction</v>
      </c>
      <c r="G15" s="53"/>
      <c r="H15" s="53"/>
      <c r="I15" s="620"/>
      <c r="J15" s="365" t="str">
        <f>VLOOKUP(E15,BENHandbook,19,FALSE)</f>
        <v>ü</v>
      </c>
      <c r="K15" s="86">
        <f>VLOOKUP(E15,BENHandbook,20,FALSE)</f>
        <v>0</v>
      </c>
      <c r="M15" s="635"/>
      <c r="N15" s="406"/>
    </row>
    <row r="16" spans="1:16" s="71" customFormat="1" ht="8.1" customHeight="1" x14ac:dyDescent="0.25">
      <c r="A16" s="662"/>
      <c r="B16" s="72"/>
      <c r="C16" s="73"/>
      <c r="D16" s="73"/>
      <c r="E16" s="72"/>
      <c r="F16" s="73">
        <f>VLOOKUP(E15,BENHandbook,27,FALSE)</f>
        <v>0</v>
      </c>
      <c r="G16" s="73"/>
      <c r="H16" s="73"/>
      <c r="I16" s="619"/>
      <c r="J16" s="74"/>
      <c r="K16" s="74"/>
      <c r="M16" s="634"/>
      <c r="N16" s="458"/>
    </row>
    <row r="17" spans="1:16" s="51" customFormat="1" ht="14.1" customHeight="1" x14ac:dyDescent="0.25">
      <c r="A17" s="661">
        <v>1.3</v>
      </c>
      <c r="B17" s="54" t="str">
        <f>VLOOKUP(A17,BENData,3,FALSE)</f>
        <v>BLDG1003</v>
      </c>
      <c r="C17" s="53" t="str">
        <f>VLOOKUP(B17,BENHandbook,4,FALSE)</f>
        <v>Structures</v>
      </c>
      <c r="D17" s="53"/>
      <c r="E17" s="54" t="str">
        <f>VLOOKUP(A17,BENData,13,FALSE)</f>
        <v>BLDG1003</v>
      </c>
      <c r="F17" s="53" t="str">
        <f>VLOOKUP(E17,BENHandbook,4,FALSE)</f>
        <v>Structures</v>
      </c>
      <c r="I17" s="620"/>
      <c r="J17" s="365" t="str">
        <f>VLOOKUP(E17,BENHandbook,19,FALSE)</f>
        <v>ü</v>
      </c>
      <c r="K17" s="86">
        <f>VLOOKUP(E17,BENHandbook,20,FALSE)</f>
        <v>0</v>
      </c>
      <c r="M17" s="633"/>
      <c r="N17" s="406"/>
    </row>
    <row r="18" spans="1:16" s="71" customFormat="1" ht="8.25" customHeight="1" x14ac:dyDescent="0.25">
      <c r="A18" s="662"/>
      <c r="B18" s="72"/>
      <c r="C18" s="73"/>
      <c r="D18" s="73"/>
      <c r="E18" s="72"/>
      <c r="F18" s="73">
        <f>VLOOKUP(E17,BENHandbook,27,FALSE)</f>
        <v>0</v>
      </c>
      <c r="G18" s="73"/>
      <c r="H18" s="73"/>
      <c r="I18" s="619"/>
      <c r="J18" s="74"/>
      <c r="K18" s="74"/>
      <c r="M18" s="634"/>
      <c r="N18" s="458"/>
    </row>
    <row r="19" spans="1:16" s="51" customFormat="1" ht="14.1" customHeight="1" x14ac:dyDescent="0.25">
      <c r="A19" s="661">
        <v>1.4</v>
      </c>
      <c r="B19" s="54" t="str">
        <f>VLOOKUP(A19,BENData,3,FALSE)</f>
        <v>BLDG1004</v>
      </c>
      <c r="C19" s="53" t="str">
        <f>VLOOKUP(B19,BENHandbook,4,FALSE)</f>
        <v>Introduction to Management in Construction</v>
      </c>
      <c r="D19" s="53"/>
      <c r="E19" s="54" t="str">
        <f>VLOOKUP(A19,BENData,13,FALSE)</f>
        <v>BLDG1004</v>
      </c>
      <c r="F19" s="53" t="str">
        <f>VLOOKUP(E19,BENHandbook,4,FALSE)</f>
        <v>Introduction to Management in Construction</v>
      </c>
      <c r="G19" s="53"/>
      <c r="H19" s="53"/>
      <c r="I19" s="620"/>
      <c r="J19" s="365" t="str">
        <f>VLOOKUP(E19,BENHandbook,19,FALSE)</f>
        <v>ü</v>
      </c>
      <c r="K19" s="86">
        <f>VLOOKUP(E19,BENHandbook,20,FALSE)</f>
        <v>0</v>
      </c>
      <c r="M19" s="633"/>
      <c r="N19" s="406"/>
    </row>
    <row r="20" spans="1:16" s="71" customFormat="1" ht="9.9499999999999993" customHeight="1" x14ac:dyDescent="0.25">
      <c r="A20" s="662"/>
      <c r="B20" s="72"/>
      <c r="C20" s="73"/>
      <c r="D20" s="73"/>
      <c r="E20" s="72"/>
      <c r="F20" s="73">
        <f>VLOOKUP(E19,BENHandbook,27,FALSE)</f>
        <v>0</v>
      </c>
      <c r="G20" s="73"/>
      <c r="H20" s="73"/>
      <c r="I20" s="619"/>
      <c r="J20" s="74"/>
      <c r="K20" s="74"/>
      <c r="M20" s="634"/>
      <c r="N20" s="458"/>
    </row>
    <row r="21" spans="1:16" s="51" customFormat="1" ht="14.1" customHeight="1" x14ac:dyDescent="0.25">
      <c r="A21" s="661">
        <v>1.5</v>
      </c>
      <c r="B21" s="54" t="str">
        <f>VLOOKUP(A21,BENData,3,FALSE)</f>
        <v>BLDG1002</v>
      </c>
      <c r="C21" s="53" t="str">
        <f>VLOOKUP(B21,BENHandbook,4,FALSE)</f>
        <v>Introduction to Measurement of Construction Works</v>
      </c>
      <c r="D21" s="53"/>
      <c r="E21" s="54" t="str">
        <f>VLOOKUP(A21,BENData,13,FALSE)</f>
        <v>BLDG1016</v>
      </c>
      <c r="F21" s="53" t="str">
        <f>VLOOKUP(E21,BENHandbook,4,FALSE)</f>
        <v>Building Construction Measurement</v>
      </c>
      <c r="G21" s="53"/>
      <c r="H21" s="53"/>
      <c r="I21" s="620"/>
      <c r="J21" s="365">
        <f>VLOOKUP(E21,BENHandbook,19,FALSE)</f>
        <v>0</v>
      </c>
      <c r="K21" s="86" t="str">
        <f>VLOOKUP(E21,BENHandbook,20,FALSE)</f>
        <v>ü</v>
      </c>
      <c r="M21" s="633"/>
      <c r="N21" s="406"/>
    </row>
    <row r="22" spans="1:16" s="71" customFormat="1" ht="8.25" customHeight="1" x14ac:dyDescent="0.25">
      <c r="A22" s="662"/>
      <c r="B22" s="72"/>
      <c r="C22" s="73"/>
      <c r="D22" s="73"/>
      <c r="E22" s="72"/>
      <c r="F22" s="73">
        <f>VLOOKUP(E21,BENHandbook,27,FALSE)</f>
        <v>0</v>
      </c>
      <c r="G22" s="73"/>
      <c r="H22" s="73"/>
      <c r="I22" s="619"/>
      <c r="J22" s="74"/>
      <c r="K22" s="74"/>
      <c r="M22" s="634"/>
      <c r="N22" s="458"/>
    </row>
    <row r="23" spans="1:16" s="51" customFormat="1" ht="14.1" customHeight="1" x14ac:dyDescent="0.25">
      <c r="A23" s="661">
        <v>1.6</v>
      </c>
      <c r="B23" s="54" t="str">
        <f>VLOOKUP(A23,BENData,3,FALSE)</f>
        <v>BLDG1001</v>
      </c>
      <c r="C23" s="53" t="str">
        <f>VLOOKUP(B23,BENHandbook,4,FALSE)</f>
        <v>High Rise Construction</v>
      </c>
      <c r="D23" s="53"/>
      <c r="E23" s="54" t="str">
        <f>VLOOKUP(A23,BENData,13,FALSE)</f>
        <v>BLDG1001 v3</v>
      </c>
      <c r="F23" s="53" t="str">
        <f>VLOOKUP(E23,BENHandbook,4,FALSE)</f>
        <v>High-rise Construction</v>
      </c>
      <c r="I23" s="620"/>
      <c r="J23" s="365">
        <f>VLOOKUP(E23,BENHandbook,19,FALSE)</f>
        <v>0</v>
      </c>
      <c r="K23" s="86" t="str">
        <f>VLOOKUP(E23,BENHandbook,20,FALSE)</f>
        <v>ü</v>
      </c>
      <c r="M23" s="633"/>
      <c r="N23" s="406"/>
    </row>
    <row r="24" spans="1:16" s="71" customFormat="1" ht="8.1" customHeight="1" x14ac:dyDescent="0.25">
      <c r="A24" s="662"/>
      <c r="B24" s="72"/>
      <c r="C24" s="73"/>
      <c r="D24" s="73"/>
      <c r="E24" s="72"/>
      <c r="F24" s="73">
        <f>VLOOKUP(E23,BENHandbook,27,FALSE)</f>
        <v>0</v>
      </c>
      <c r="G24" s="73"/>
      <c r="H24" s="73"/>
      <c r="I24" s="619"/>
      <c r="J24" s="74"/>
      <c r="K24" s="74"/>
      <c r="M24" s="634"/>
      <c r="N24" s="458"/>
    </row>
    <row r="25" spans="1:16" s="51" customFormat="1" ht="14.1" customHeight="1" x14ac:dyDescent="0.25">
      <c r="A25" s="661">
        <v>1.7</v>
      </c>
      <c r="B25" s="54" t="str">
        <f>VLOOKUP(A25,BENData,3,FALSE)</f>
        <v>BLDG1010</v>
      </c>
      <c r="C25" s="53" t="str">
        <f>VLOOKUP(B25,BENHandbook,4,FALSE)</f>
        <v>Site Management</v>
      </c>
      <c r="D25" s="53"/>
      <c r="E25" s="54" t="str">
        <f>VLOOKUP(A25,BENData,13,FALSE)</f>
        <v>ARCH1016</v>
      </c>
      <c r="F25" s="53" t="str">
        <f>VLOOKUP(E25,BENHandbook,4,FALSE)</f>
        <v>Architecture and Interior Architecture Methods 1B - Digital Literacy</v>
      </c>
      <c r="I25" s="620"/>
      <c r="J25" s="365">
        <f>VLOOKUP(E25,BENHandbook,19,FALSE)</f>
        <v>0</v>
      </c>
      <c r="K25" s="86" t="str">
        <f>VLOOKUP(E25,BENHandbook,20,FALSE)</f>
        <v>ü</v>
      </c>
      <c r="M25" s="633"/>
      <c r="N25" s="406"/>
    </row>
    <row r="26" spans="1:16" s="71" customFormat="1" ht="9.75" customHeight="1" x14ac:dyDescent="0.25">
      <c r="A26" s="662"/>
      <c r="B26" s="72"/>
      <c r="C26" s="73">
        <f>VLOOKUP(B25,BENHandbook,23,FALSE)</f>
        <v>0</v>
      </c>
      <c r="D26" s="73"/>
      <c r="E26" s="72"/>
      <c r="F26" s="73">
        <f>VLOOKUP(E25,BENHandbook,27,FALSE)</f>
        <v>0</v>
      </c>
      <c r="G26" s="73"/>
      <c r="H26" s="73"/>
      <c r="I26" s="619"/>
      <c r="J26" s="74"/>
      <c r="K26" s="74"/>
      <c r="M26" s="634"/>
      <c r="N26" s="458"/>
    </row>
    <row r="27" spans="1:16" s="51" customFormat="1" ht="14.1" customHeight="1" x14ac:dyDescent="0.25">
      <c r="A27" s="661">
        <v>1.8</v>
      </c>
      <c r="B27" s="54" t="str">
        <f>VLOOKUP(A27,BENData,3,FALSE)</f>
        <v>BLDG1012</v>
      </c>
      <c r="C27" s="453" t="str">
        <f>VLOOKUP(B27,BENHandbook,4,FALSE)</f>
        <v>Construction Project Safety Management</v>
      </c>
      <c r="D27" s="453"/>
      <c r="E27" s="54" t="str">
        <f>VLOOKUP(A27,BENData,13,FALSE)</f>
        <v>BLDG1018</v>
      </c>
      <c r="F27" s="453" t="str">
        <f>VLOOKUP(E27,BENHandbook,4,FALSE)</f>
        <v>Health, Safety and Quality in the Built Environment</v>
      </c>
      <c r="G27" s="53"/>
      <c r="H27" s="53"/>
      <c r="I27" s="620"/>
      <c r="J27" s="365">
        <f>VLOOKUP(E27,BENHandbook,19,FALSE)</f>
        <v>0</v>
      </c>
      <c r="K27" s="86" t="str">
        <f>VLOOKUP(E27,BENHandbook,20,FALSE)</f>
        <v>ü</v>
      </c>
      <c r="M27" s="633"/>
      <c r="N27" s="406"/>
    </row>
    <row r="28" spans="1:16" s="167" customFormat="1" ht="8.1" customHeight="1" x14ac:dyDescent="0.15">
      <c r="A28" s="662"/>
      <c r="B28" s="459"/>
      <c r="C28" s="469"/>
      <c r="D28" s="460"/>
      <c r="E28" s="466"/>
      <c r="F28" s="657">
        <f>VLOOKUP(E27,BENHandbook,27,FALSE)</f>
        <v>0</v>
      </c>
      <c r="G28" s="460"/>
      <c r="H28" s="460"/>
      <c r="I28" s="621"/>
      <c r="J28" s="470"/>
      <c r="K28" s="470"/>
      <c r="M28" s="636"/>
      <c r="N28" s="461"/>
    </row>
    <row r="29" spans="1:16" s="36" customFormat="1" ht="14.1" customHeight="1" x14ac:dyDescent="0.2">
      <c r="A29" s="662"/>
      <c r="B29" s="47" t="s">
        <v>20</v>
      </c>
      <c r="C29" s="47" t="e">
        <f>C12+1</f>
        <v>#VALUE!</v>
      </c>
      <c r="D29" s="50"/>
      <c r="E29" s="49"/>
      <c r="F29" s="47"/>
      <c r="G29" s="47"/>
      <c r="H29" s="47"/>
      <c r="I29" s="82" t="s">
        <v>17</v>
      </c>
      <c r="J29" s="48" t="s">
        <v>18</v>
      </c>
      <c r="K29" s="48" t="s">
        <v>19</v>
      </c>
      <c r="M29" s="637"/>
      <c r="N29" s="405"/>
      <c r="O29" s="43"/>
      <c r="P29" s="43"/>
    </row>
    <row r="30" spans="1:16" s="43" customFormat="1" ht="14.1" customHeight="1" x14ac:dyDescent="0.2">
      <c r="A30" s="661">
        <v>2.1</v>
      </c>
      <c r="B30" s="56" t="str">
        <f>VLOOKUP(A30,BENData,3,FALSE)</f>
        <v>BLDG2013</v>
      </c>
      <c r="C30" s="55" t="str">
        <f>VLOOKUP(B30,BENHandbook,4,FALSE)</f>
        <v>Construction Plant and Equipment</v>
      </c>
      <c r="D30" s="55"/>
      <c r="E30" s="56" t="str">
        <f>VLOOKUP(A30,BENData,13,FALSE)</f>
        <v>BLDG2013 v2</v>
      </c>
      <c r="F30" s="55" t="str">
        <f>VLOOKUP(E30,BENHandbook,4,FALSE)</f>
        <v>Construction Plant and Equipment</v>
      </c>
      <c r="G30" s="51"/>
      <c r="H30" s="51"/>
      <c r="I30" s="618" t="e">
        <f>HLOOKUP($J$1,BENUnitsets,10,FALSE)</f>
        <v>#REF!</v>
      </c>
      <c r="J30" s="364" t="str">
        <f>VLOOKUP(E30,BENHandbook,19,FALSE)</f>
        <v>ü</v>
      </c>
      <c r="K30" s="85">
        <f>VLOOKUP(E30,BENHandbook,20,FALSE)</f>
        <v>0</v>
      </c>
      <c r="M30" s="637"/>
      <c r="N30" s="405"/>
    </row>
    <row r="31" spans="1:16" s="167" customFormat="1" ht="9.9499999999999993" customHeight="1" x14ac:dyDescent="0.15">
      <c r="A31" s="662"/>
      <c r="B31" s="462"/>
      <c r="C31" s="73"/>
      <c r="D31" s="463"/>
      <c r="E31" s="72"/>
      <c r="F31" s="73">
        <f>VLOOKUP(E30,BENHandbook,27,FALSE)</f>
        <v>0</v>
      </c>
      <c r="G31" s="463"/>
      <c r="H31" s="463"/>
      <c r="I31" s="619"/>
      <c r="J31" s="74"/>
      <c r="K31" s="74"/>
      <c r="M31" s="636"/>
      <c r="N31" s="461"/>
    </row>
    <row r="32" spans="1:16" s="43" customFormat="1" ht="14.1" customHeight="1" x14ac:dyDescent="0.2">
      <c r="A32" s="661">
        <v>2.2000000000000002</v>
      </c>
      <c r="B32" s="54" t="str">
        <f>VLOOKUP(A32,BENData,3,FALSE)</f>
        <v>BLDG2007</v>
      </c>
      <c r="C32" s="53" t="str">
        <f>VLOOKUP(B32,BENHandbook,4,FALSE)</f>
        <v>Building Measurement</v>
      </c>
      <c r="D32" s="53"/>
      <c r="E32" s="54" t="str">
        <f>VLOOKUP(A32,BENData,13,FALSE)</f>
        <v>Elective</v>
      </c>
      <c r="F32" s="53" t="str">
        <f>VLOOKUP(E32,BENHandbook,4,FALSE)</f>
        <v>Choose an Elective</v>
      </c>
      <c r="G32" s="53"/>
      <c r="H32" s="53"/>
      <c r="I32" s="620" t="e">
        <f>HLOOKUP($J$1,BENUnitsets,11,FALSE)</f>
        <v>#REF!</v>
      </c>
      <c r="J32" s="365">
        <f>VLOOKUP(E32,BENHandbook,19,FALSE)</f>
        <v>0</v>
      </c>
      <c r="K32" s="86">
        <f>VLOOKUP(E32,BENHandbook,20,FALSE)</f>
        <v>0</v>
      </c>
      <c r="M32" s="637"/>
      <c r="N32" s="405"/>
    </row>
    <row r="33" spans="1:14" s="167" customFormat="1" ht="9.9499999999999993" customHeight="1" x14ac:dyDescent="0.15">
      <c r="A33" s="662"/>
      <c r="B33" s="462"/>
      <c r="C33" s="73" t="str">
        <f>VLOOKUP(B32,BENHandbook,27,FALSE)</f>
        <v>This unit ran for the last time in Sem1 2023</v>
      </c>
      <c r="D33" s="463"/>
      <c r="E33" s="72"/>
      <c r="F33" s="73">
        <f>VLOOKUP(E32,BENHandbook,27,FALSE)</f>
        <v>0</v>
      </c>
      <c r="G33" s="463"/>
      <c r="H33" s="463"/>
      <c r="I33" s="619"/>
      <c r="J33" s="74"/>
      <c r="K33" s="74"/>
      <c r="M33" s="636"/>
      <c r="N33" s="461"/>
    </row>
    <row r="34" spans="1:14" s="43" customFormat="1" ht="14.1" customHeight="1" x14ac:dyDescent="0.2">
      <c r="A34" s="661">
        <v>2.2999999999999998</v>
      </c>
      <c r="B34" s="54" t="str">
        <f>VLOOKUP(A34,BENData,3,FALSE)</f>
        <v>BLDG2023</v>
      </c>
      <c r="C34" s="53" t="str">
        <f>VLOOKUP(B34,BENHandbook,4,FALSE)</f>
        <v>Specialised Construction</v>
      </c>
      <c r="D34" s="53"/>
      <c r="E34" s="54" t="str">
        <f>VLOOKUP(A34,BENData,13,FALSE)</f>
        <v>BLDG2023</v>
      </c>
      <c r="F34" s="53" t="str">
        <f>VLOOKUP(E34,BENHandbook,4,FALSE)</f>
        <v>Specialised Construction</v>
      </c>
      <c r="G34" s="53"/>
      <c r="H34" s="53"/>
      <c r="I34" s="620" t="e">
        <f>HLOOKUP($J$1,BENUnitsets,12,FALSE)</f>
        <v>#REF!</v>
      </c>
      <c r="J34" s="365" t="str">
        <f>VLOOKUP(E34,BENHandbook,19,FALSE)</f>
        <v>ü</v>
      </c>
      <c r="K34" s="86">
        <f>VLOOKUP(E34,BENHandbook,20,FALSE)</f>
        <v>0</v>
      </c>
      <c r="M34" s="637"/>
      <c r="N34" s="405"/>
    </row>
    <row r="35" spans="1:14" s="167" customFormat="1" ht="8.1" customHeight="1" x14ac:dyDescent="0.15">
      <c r="A35" s="662"/>
      <c r="B35" s="464"/>
      <c r="C35" s="73"/>
      <c r="D35" s="463"/>
      <c r="E35" s="72"/>
      <c r="F35" s="73">
        <f>VLOOKUP(E34,BENHandbook,27,FALSE)</f>
        <v>0</v>
      </c>
      <c r="G35" s="463"/>
      <c r="H35" s="463"/>
      <c r="I35" s="619"/>
      <c r="J35" s="74"/>
      <c r="K35" s="74"/>
      <c r="M35" s="636"/>
      <c r="N35" s="461"/>
    </row>
    <row r="36" spans="1:14" s="43" customFormat="1" ht="14.1" customHeight="1" x14ac:dyDescent="0.2">
      <c r="A36" s="661">
        <v>2.4</v>
      </c>
      <c r="B36" s="54" t="str">
        <f>VLOOKUP(A36,BENData,3,FALSE)</f>
        <v>BLDG2024</v>
      </c>
      <c r="C36" s="53" t="str">
        <f>VLOOKUP(B36,BENHandbook,4,FALSE)</f>
        <v>Building Surveying</v>
      </c>
      <c r="D36" s="53"/>
      <c r="E36" s="54" t="str">
        <f>VLOOKUP(A36,BENData,13,FALSE)</f>
        <v>BLDG2024</v>
      </c>
      <c r="F36" s="53" t="str">
        <f>VLOOKUP(E36,BENHandbook,4,FALSE)</f>
        <v>Building Surveying</v>
      </c>
      <c r="G36" s="53"/>
      <c r="H36" s="53"/>
      <c r="I36" s="620" t="e">
        <f>HLOOKUP($J$1,BENUnitsets,13,FALSE)</f>
        <v>#REF!</v>
      </c>
      <c r="J36" s="365" t="str">
        <f>VLOOKUP(E36,BENHandbook,19,FALSE)</f>
        <v>ü</v>
      </c>
      <c r="K36" s="86">
        <f>VLOOKUP(E36,BENHandbook,20,FALSE)</f>
        <v>0</v>
      </c>
      <c r="M36" s="637"/>
      <c r="N36" s="405"/>
    </row>
    <row r="37" spans="1:14" s="167" customFormat="1" ht="8.1" customHeight="1" x14ac:dyDescent="0.15">
      <c r="A37" s="662"/>
      <c r="B37" s="462"/>
      <c r="C37" s="73"/>
      <c r="D37" s="463"/>
      <c r="E37" s="72"/>
      <c r="F37" s="73">
        <f>VLOOKUP(E36,BENHandbook,27,FALSE)</f>
        <v>0</v>
      </c>
      <c r="G37" s="463"/>
      <c r="H37" s="463"/>
      <c r="I37" s="619"/>
      <c r="J37" s="74"/>
      <c r="K37" s="74"/>
      <c r="M37" s="636"/>
      <c r="N37" s="461"/>
    </row>
    <row r="38" spans="1:14" s="43" customFormat="1" ht="14.1" customHeight="1" x14ac:dyDescent="0.2">
      <c r="A38" s="661">
        <v>2.5</v>
      </c>
      <c r="B38" s="54" t="str">
        <f>VLOOKUP(A38,BENData,3,FALSE)</f>
        <v>BLDG2017</v>
      </c>
      <c r="C38" s="53" t="str">
        <f>VLOOKUP(B38,BENHandbook,4,FALSE)</f>
        <v>Cost Planning</v>
      </c>
      <c r="D38" s="53"/>
      <c r="E38" s="54" t="str">
        <f>VLOOKUP(A38,BENData,13,FALSE)</f>
        <v>BLDG2033</v>
      </c>
      <c r="F38" s="53" t="str">
        <f>VLOOKUP(E38,BENHandbook,4,FALSE)</f>
        <v>Construction Estimating and Cost Planning</v>
      </c>
      <c r="G38" s="53"/>
      <c r="H38" s="53"/>
      <c r="I38" s="620" t="e">
        <f>HLOOKUP($J$1,BENUnitsets,14,FALSE)</f>
        <v>#REF!</v>
      </c>
      <c r="J38" s="365">
        <f>VLOOKUP(E38,BENHandbook,19,FALSE)</f>
        <v>0</v>
      </c>
      <c r="K38" s="86" t="str">
        <f>VLOOKUP(E38,BENHandbook,20,FALSE)</f>
        <v>ü</v>
      </c>
      <c r="M38" s="637"/>
      <c r="N38" s="405"/>
    </row>
    <row r="39" spans="1:14" s="167" customFormat="1" ht="9.9499999999999993" customHeight="1" x14ac:dyDescent="0.15">
      <c r="A39" s="662"/>
      <c r="B39" s="462"/>
      <c r="C39" s="73" t="str">
        <f>VLOOKUP(B38,BENHandbook,27,FALSE)</f>
        <v>This unit ran for the last time in Sem2 2023</v>
      </c>
      <c r="D39" s="463"/>
      <c r="E39" s="72"/>
      <c r="F39" s="73" t="str">
        <f>VLOOKUP(E38,BENHandbook,27,FALSE)</f>
        <v>Students who complete this unit should NOT enrol in BLDG3014</v>
      </c>
      <c r="G39" s="463"/>
      <c r="H39" s="463"/>
      <c r="I39" s="619"/>
      <c r="J39" s="74"/>
      <c r="K39" s="74"/>
      <c r="M39" s="636"/>
      <c r="N39" s="461"/>
    </row>
    <row r="40" spans="1:14" s="43" customFormat="1" ht="14.1" customHeight="1" x14ac:dyDescent="0.2">
      <c r="A40" s="661">
        <v>2.6</v>
      </c>
      <c r="B40" s="54" t="str">
        <f>VLOOKUP(A40,BENData,3,FALSE)</f>
        <v>BLDG2015</v>
      </c>
      <c r="C40" s="53" t="str">
        <f>VLOOKUP(B40,BENHandbook,4,FALSE)</f>
        <v>Building Information Management</v>
      </c>
      <c r="D40" s="53"/>
      <c r="E40" s="54" t="str">
        <f>VLOOKUP(A40,BENData,13,FALSE)</f>
        <v>BLDG2015 v3</v>
      </c>
      <c r="F40" s="53" t="str">
        <f>VLOOKUP(E40,BENHandbook,4,FALSE)</f>
        <v>Building Information Management and Modelling</v>
      </c>
      <c r="G40" s="53"/>
      <c r="H40" s="53"/>
      <c r="I40" s="620" t="e">
        <f>HLOOKUP($J$1,BENUnitsets,16,FALSE)</f>
        <v>#REF!</v>
      </c>
      <c r="J40" s="365">
        <f>VLOOKUP(E40,BENHandbook,19,FALSE)</f>
        <v>0</v>
      </c>
      <c r="K40" s="86" t="str">
        <f>VLOOKUP(E40,BENHandbook,20,FALSE)</f>
        <v>ü</v>
      </c>
      <c r="M40" s="638"/>
      <c r="N40" s="405"/>
    </row>
    <row r="41" spans="1:14" s="167" customFormat="1" ht="9.9499999999999993" customHeight="1" x14ac:dyDescent="0.15">
      <c r="A41" s="662"/>
      <c r="B41" s="462"/>
      <c r="C41" s="73"/>
      <c r="D41" s="463"/>
      <c r="E41" s="72"/>
      <c r="F41" s="73">
        <f>VLOOKUP(E40,BENHandbook,27,FALSE)</f>
        <v>0</v>
      </c>
      <c r="G41" s="463"/>
      <c r="H41" s="463"/>
      <c r="I41" s="619"/>
      <c r="J41" s="74"/>
      <c r="K41" s="74"/>
      <c r="M41" s="636"/>
      <c r="N41" s="461"/>
    </row>
    <row r="42" spans="1:14" s="43" customFormat="1" ht="14.1" customHeight="1" x14ac:dyDescent="0.2">
      <c r="A42" s="661">
        <v>2.7</v>
      </c>
      <c r="B42" s="54" t="str">
        <f>VLOOKUP(A42,BENData,3,FALSE)</f>
        <v>BLDG2012</v>
      </c>
      <c r="C42" s="53" t="str">
        <f>VLOOKUP(B42,BENHandbook,4,FALSE)</f>
        <v>Building Services</v>
      </c>
      <c r="D42" s="53"/>
      <c r="E42" s="54" t="str">
        <f>VLOOKUP(A42,BENData,13,FALSE)</f>
        <v>BLDG2012</v>
      </c>
      <c r="F42" s="53" t="str">
        <f>VLOOKUP(E42,BENHandbook,4,FALSE)</f>
        <v>Building Services</v>
      </c>
      <c r="G42" s="53"/>
      <c r="H42" s="53"/>
      <c r="I42" s="620" t="e">
        <f>HLOOKUP($J$1,BENUnitsets,16,FALSE)</f>
        <v>#REF!</v>
      </c>
      <c r="J42" s="365">
        <f>VLOOKUP(E42,BENHandbook,19,FALSE)</f>
        <v>0</v>
      </c>
      <c r="K42" s="86" t="str">
        <f>VLOOKUP(E42,BENHandbook,20,FALSE)</f>
        <v>ü</v>
      </c>
      <c r="M42" s="637"/>
      <c r="N42" s="405"/>
    </row>
    <row r="43" spans="1:14" s="167" customFormat="1" ht="8.1" customHeight="1" x14ac:dyDescent="0.15">
      <c r="A43" s="662"/>
      <c r="B43" s="462"/>
      <c r="C43" s="73"/>
      <c r="D43" s="463"/>
      <c r="E43" s="72"/>
      <c r="F43" s="73">
        <f>VLOOKUP(E42,BENHandbook,27,FALSE)</f>
        <v>0</v>
      </c>
      <c r="G43" s="463"/>
      <c r="H43" s="463"/>
      <c r="I43" s="619"/>
      <c r="J43" s="74"/>
      <c r="K43" s="74"/>
      <c r="M43" s="636"/>
      <c r="N43" s="461"/>
    </row>
    <row r="44" spans="1:14" s="43" customFormat="1" ht="14.1" customHeight="1" x14ac:dyDescent="0.2">
      <c r="A44" s="661">
        <v>2.8</v>
      </c>
      <c r="B44" s="54" t="str">
        <f>VLOOKUP(A44,BENData,3,FALSE)</f>
        <v>BLDG2031</v>
      </c>
      <c r="C44" s="453" t="str">
        <f>VLOOKUP(B44,BENHandbook,4,FALSE)</f>
        <v>Sustainable Construction</v>
      </c>
      <c r="D44" s="53"/>
      <c r="E44" s="54" t="str">
        <f>VLOOKUP(A44,BENData,13,FALSE)</f>
        <v>Elective</v>
      </c>
      <c r="F44" s="453" t="str">
        <f>VLOOKUP(E44,BENHandbook,4,FALSE)</f>
        <v>Choose an Elective</v>
      </c>
      <c r="G44" s="53"/>
      <c r="H44" s="53"/>
      <c r="I44" s="620" t="e">
        <f>HLOOKUP($J$1,BENUnitsets,17,FALSE)</f>
        <v>#REF!</v>
      </c>
      <c r="J44" s="365">
        <f>VLOOKUP(E44,BENHandbook,19,FALSE)</f>
        <v>0</v>
      </c>
      <c r="K44" s="86">
        <f>VLOOKUP(E44,BENHandbook,20,FALSE)</f>
        <v>0</v>
      </c>
      <c r="M44" s="637"/>
      <c r="N44" s="405"/>
    </row>
    <row r="45" spans="1:14" s="167" customFormat="1" ht="9" customHeight="1" x14ac:dyDescent="0.15">
      <c r="A45" s="662"/>
      <c r="B45" s="459"/>
      <c r="C45" s="465" t="str">
        <f>VLOOKUP(B44,BENHandbook,27,FALSE)</f>
        <v>This unit ran for the last time in Sem2 2022</v>
      </c>
      <c r="D45" s="460"/>
      <c r="E45" s="466"/>
      <c r="F45" s="657">
        <f>VLOOKUP(E44,BENHandbook,27,FALSE)</f>
        <v>0</v>
      </c>
      <c r="G45" s="460"/>
      <c r="H45" s="460"/>
      <c r="I45" s="621"/>
      <c r="J45" s="467"/>
      <c r="K45" s="468"/>
      <c r="M45" s="636"/>
      <c r="N45" s="461"/>
    </row>
    <row r="46" spans="1:14" s="35" customFormat="1" ht="20.100000000000001" customHeight="1" x14ac:dyDescent="0.25">
      <c r="A46" s="663"/>
      <c r="B46" s="642" t="s">
        <v>21</v>
      </c>
      <c r="C46" s="642"/>
      <c r="D46" s="642"/>
      <c r="E46" s="642"/>
      <c r="F46" s="642"/>
      <c r="G46" s="642"/>
      <c r="H46" s="642"/>
      <c r="I46" s="642"/>
      <c r="J46" s="642"/>
      <c r="K46" s="642"/>
      <c r="M46" s="639"/>
      <c r="N46" s="405"/>
    </row>
    <row r="47" spans="1:14" s="168" customFormat="1" ht="16.5" x14ac:dyDescent="0.3">
      <c r="A47" s="664"/>
      <c r="B47" s="87" t="s">
        <v>22</v>
      </c>
      <c r="C47" s="87"/>
      <c r="D47" s="87"/>
      <c r="E47" s="87"/>
      <c r="F47" s="87"/>
      <c r="G47" s="87"/>
      <c r="H47" s="87"/>
      <c r="I47" s="87"/>
      <c r="J47" s="87"/>
      <c r="K47" s="87"/>
      <c r="M47" s="640"/>
      <c r="N47" s="407"/>
    </row>
    <row r="48" spans="1:14" s="35" customFormat="1" ht="14.1" customHeight="1" x14ac:dyDescent="0.25">
      <c r="A48" s="663"/>
      <c r="B48" s="39" t="s">
        <v>23</v>
      </c>
      <c r="C48" s="39"/>
      <c r="D48" s="38"/>
      <c r="E48" s="38"/>
      <c r="F48" s="37"/>
      <c r="I48" s="37"/>
      <c r="J48" s="37"/>
      <c r="K48" s="476" t="s">
        <v>24</v>
      </c>
      <c r="M48" s="639"/>
      <c r="N48" s="405"/>
    </row>
    <row r="49" spans="1:16" s="35" customFormat="1" ht="14.1" customHeight="1" x14ac:dyDescent="0.25">
      <c r="A49" s="663"/>
      <c r="M49" s="639"/>
      <c r="N49" s="405"/>
    </row>
    <row r="50" spans="1:16" s="36" customFormat="1" ht="12" customHeight="1" x14ac:dyDescent="0.2">
      <c r="A50" s="660"/>
      <c r="B50" s="63" t="s">
        <v>13</v>
      </c>
      <c r="C50" s="62"/>
      <c r="D50" s="61"/>
      <c r="E50" s="60" t="s">
        <v>14</v>
      </c>
      <c r="F50" s="59"/>
      <c r="G50" s="80"/>
      <c r="H50" s="80"/>
      <c r="I50" s="81"/>
      <c r="J50" s="644" t="s">
        <v>364</v>
      </c>
      <c r="K50" s="645"/>
      <c r="M50" s="632"/>
      <c r="N50" s="405"/>
    </row>
    <row r="51" spans="1:16" s="36" customFormat="1" ht="14.1" customHeight="1" x14ac:dyDescent="0.2">
      <c r="A51" s="662"/>
      <c r="B51" s="47" t="s">
        <v>25</v>
      </c>
      <c r="C51" s="47" t="e">
        <f>C29+1</f>
        <v>#VALUE!</v>
      </c>
      <c r="D51" s="50"/>
      <c r="E51" s="49"/>
      <c r="F51" s="47"/>
      <c r="G51" s="47"/>
      <c r="H51" s="47"/>
      <c r="I51" s="82" t="s">
        <v>17</v>
      </c>
      <c r="J51" s="48" t="s">
        <v>18</v>
      </c>
      <c r="K51" s="48" t="s">
        <v>19</v>
      </c>
      <c r="M51" s="637"/>
      <c r="N51" s="405"/>
      <c r="O51" s="43"/>
      <c r="P51" s="43"/>
    </row>
    <row r="52" spans="1:16" s="43" customFormat="1" ht="15" customHeight="1" x14ac:dyDescent="0.2">
      <c r="A52" s="661">
        <v>3.1</v>
      </c>
      <c r="B52" s="56" t="str">
        <f>VLOOKUP(A52,BENData,3,FALSE)</f>
        <v>BLDG3004</v>
      </c>
      <c r="C52" s="55" t="str">
        <f>VLOOKUP(B52,BENHandbook,4,FALSE)</f>
        <v>Infrastructure Construction</v>
      </c>
      <c r="D52" s="55"/>
      <c r="E52" s="56" t="str">
        <f>VLOOKUP(A52,BENData,13,FALSE)</f>
        <v>BLDG3034</v>
      </c>
      <c r="F52" s="55" t="str">
        <f>VLOOKUP(E52,BENHandbook,4,FALSE)</f>
        <v>Sustainable Construction Practices in Buildings and Infrastructures</v>
      </c>
      <c r="G52" s="55"/>
      <c r="H52" s="55"/>
      <c r="I52" s="622"/>
      <c r="J52" s="364" t="str">
        <f>VLOOKUP(E52,BENHandbook,19,FALSE)</f>
        <v>ü</v>
      </c>
      <c r="K52" s="85">
        <f>VLOOKUP(E52,BENHandbook,20,FALSE)</f>
        <v>0</v>
      </c>
      <c r="M52" s="637"/>
      <c r="N52" s="405"/>
    </row>
    <row r="53" spans="1:16" s="36" customFormat="1" ht="9.9499999999999993" customHeight="1" x14ac:dyDescent="0.2">
      <c r="A53" s="662"/>
      <c r="B53" s="45"/>
      <c r="C53" s="73" t="str">
        <f>VLOOKUP(B52,BENHandbook,27,FALSE)</f>
        <v>This unit ran for the last time in Sem1 2023</v>
      </c>
      <c r="D53" s="44"/>
      <c r="E53" s="72"/>
      <c r="F53" s="73">
        <f>VLOOKUP(E52,BENHandbook,27,FALSE)</f>
        <v>0</v>
      </c>
      <c r="G53" s="44"/>
      <c r="H53" s="44"/>
      <c r="I53" s="623"/>
      <c r="J53" s="74"/>
      <c r="K53" s="74"/>
      <c r="M53" s="637"/>
      <c r="N53" s="405"/>
      <c r="O53" s="43"/>
      <c r="P53" s="43"/>
    </row>
    <row r="54" spans="1:16" s="43" customFormat="1" ht="15" customHeight="1" x14ac:dyDescent="0.2">
      <c r="A54" s="661">
        <v>3.2</v>
      </c>
      <c r="B54" s="54" t="str">
        <f>VLOOKUP(A54,BENData,3,FALSE)</f>
        <v>BLDG3016</v>
      </c>
      <c r="C54" s="53" t="str">
        <f>VLOOKUP(B54,BENHandbook,4,FALSE)</f>
        <v>Construction Planning and Scheduling</v>
      </c>
      <c r="D54" s="53"/>
      <c r="E54" s="54" t="str">
        <f>VLOOKUP(A54,BENData,13,FALSE)</f>
        <v>BLDG3016 v2</v>
      </c>
      <c r="F54" s="53" t="str">
        <f>VLOOKUP(E54,BENHandbook,4,FALSE)</f>
        <v>Construction Planning and Scheduling</v>
      </c>
      <c r="G54" s="53"/>
      <c r="H54" s="53"/>
      <c r="I54" s="624"/>
      <c r="J54" s="365" t="str">
        <f>VLOOKUP(E54,BENHandbook,19,FALSE)</f>
        <v>ü</v>
      </c>
      <c r="K54" s="86">
        <f>VLOOKUP(E54,BENHandbook,20,FALSE)</f>
        <v>0</v>
      </c>
      <c r="M54" s="637"/>
      <c r="N54" s="405"/>
    </row>
    <row r="55" spans="1:16" s="36" customFormat="1" ht="9.9499999999999993" customHeight="1" x14ac:dyDescent="0.2">
      <c r="A55" s="662"/>
      <c r="B55" s="45"/>
      <c r="C55" s="73"/>
      <c r="D55" s="44"/>
      <c r="E55" s="72"/>
      <c r="F55" s="73">
        <f>VLOOKUP(E54,BENHandbook,27,FALSE)</f>
        <v>0</v>
      </c>
      <c r="G55" s="44"/>
      <c r="H55" s="44"/>
      <c r="I55" s="623"/>
      <c r="J55" s="74"/>
      <c r="K55" s="74"/>
      <c r="M55" s="637"/>
      <c r="N55" s="405"/>
      <c r="O55" s="43"/>
      <c r="P55" s="43"/>
    </row>
    <row r="56" spans="1:16" s="43" customFormat="1" ht="15" customHeight="1" x14ac:dyDescent="0.2">
      <c r="A56" s="661">
        <v>3.3</v>
      </c>
      <c r="B56" s="54" t="str">
        <f>VLOOKUP(A56,BENData,3,FALSE)</f>
        <v>BLDG3012</v>
      </c>
      <c r="C56" s="53" t="str">
        <f>VLOOKUP(B56,BENHandbook,4,FALSE)</f>
        <v>Cost Management</v>
      </c>
      <c r="D56" s="53"/>
      <c r="E56" s="54" t="str">
        <f>VLOOKUP(A56,BENData,13,FALSE)</f>
        <v>BLDG3012</v>
      </c>
      <c r="F56" s="53" t="str">
        <f>VLOOKUP(E56,BENHandbook,4,FALSE)</f>
        <v>Cost Management</v>
      </c>
      <c r="G56" s="53"/>
      <c r="H56" s="53"/>
      <c r="I56" s="624"/>
      <c r="J56" s="365" t="str">
        <f>VLOOKUP(E56,BENHandbook,19,FALSE)</f>
        <v>ü</v>
      </c>
      <c r="K56" s="86">
        <f>VLOOKUP(E56,BENHandbook,20,FALSE)</f>
        <v>0</v>
      </c>
      <c r="M56" s="637"/>
      <c r="N56" s="405"/>
    </row>
    <row r="57" spans="1:16" s="36" customFormat="1" ht="9.9499999999999993" customHeight="1" x14ac:dyDescent="0.2">
      <c r="A57" s="662"/>
      <c r="B57" s="45"/>
      <c r="C57" s="73"/>
      <c r="D57" s="44"/>
      <c r="E57" s="72"/>
      <c r="F57" s="73">
        <f>VLOOKUP(E56,BENHandbook,27,FALSE)</f>
        <v>0</v>
      </c>
      <c r="G57" s="44"/>
      <c r="H57" s="44"/>
      <c r="I57" s="623"/>
      <c r="J57" s="74"/>
      <c r="K57" s="74"/>
      <c r="M57" s="637"/>
      <c r="N57" s="405"/>
      <c r="O57" s="43"/>
      <c r="P57" s="43"/>
    </row>
    <row r="58" spans="1:16" s="43" customFormat="1" ht="15" customHeight="1" x14ac:dyDescent="0.2">
      <c r="A58" s="661">
        <v>3.4</v>
      </c>
      <c r="B58" s="54" t="str">
        <f>VLOOKUP(A58,BENData,3,FALSE)</f>
        <v>BLDG3015</v>
      </c>
      <c r="C58" s="53" t="str">
        <f>VLOOKUP(B58,BENHandbook,4,FALSE)</f>
        <v>Project Delivery Systems</v>
      </c>
      <c r="D58" s="53"/>
      <c r="E58" s="54" t="str">
        <f>VLOOKUP(A58,BENData,13,FALSE)</f>
        <v>BLDG3015</v>
      </c>
      <c r="F58" s="53" t="str">
        <f>VLOOKUP(E58,BENHandbook,4,FALSE)</f>
        <v>Project Delivery Systems</v>
      </c>
      <c r="G58" s="51"/>
      <c r="H58" s="51"/>
      <c r="I58" s="625"/>
      <c r="J58" s="365" t="str">
        <f>VLOOKUP(E58,BENHandbook,19,FALSE)</f>
        <v>ü</v>
      </c>
      <c r="K58" s="86">
        <f>VLOOKUP(E58,BENHandbook,20,FALSE)</f>
        <v>0</v>
      </c>
      <c r="M58" s="637"/>
      <c r="N58" s="405"/>
    </row>
    <row r="59" spans="1:16" s="36" customFormat="1" ht="9.9499999999999993" customHeight="1" x14ac:dyDescent="0.2">
      <c r="A59" s="662"/>
      <c r="B59" s="45"/>
      <c r="C59" s="73"/>
      <c r="D59" s="44"/>
      <c r="E59" s="72"/>
      <c r="F59" s="73" t="str">
        <f>VLOOKUP(E58,BENHandbook,27,FALSE)</f>
        <v>This unit will run for the last time in Sem1 2024</v>
      </c>
      <c r="G59" s="44"/>
      <c r="H59" s="44"/>
      <c r="I59" s="623"/>
      <c r="J59" s="74"/>
      <c r="K59" s="74"/>
      <c r="M59" s="637"/>
      <c r="N59" s="405"/>
      <c r="O59" s="43"/>
      <c r="P59" s="43"/>
    </row>
    <row r="60" spans="1:16" s="43" customFormat="1" ht="15" customHeight="1" x14ac:dyDescent="0.2">
      <c r="A60" s="661">
        <v>3.5</v>
      </c>
      <c r="B60" s="54" t="str">
        <f>VLOOKUP(A60,BENData,3,FALSE)</f>
        <v>BLDG3014</v>
      </c>
      <c r="C60" s="53" t="str">
        <f>VLOOKUP(B60,BENHandbook,4,FALSE)</f>
        <v>Construction Estimating and Risk Management</v>
      </c>
      <c r="D60" s="53"/>
      <c r="E60" s="54" t="str">
        <f>VLOOKUP(A60,BENData,13,FALSE)</f>
        <v>BLDG3014</v>
      </c>
      <c r="F60" s="53" t="str">
        <f>VLOOKUP(E60,BENHandbook,4,FALSE)</f>
        <v>Construction Estimating and Risk Management</v>
      </c>
      <c r="G60" s="53"/>
      <c r="H60" s="53"/>
      <c r="I60" s="624"/>
      <c r="J60" s="365">
        <f>VLOOKUP(E60,BENHandbook,19,FALSE)</f>
        <v>0</v>
      </c>
      <c r="K60" s="86" t="str">
        <f>VLOOKUP(E60,BENHandbook,20,FALSE)</f>
        <v>ü</v>
      </c>
      <c r="M60" s="637"/>
      <c r="N60" s="405"/>
    </row>
    <row r="61" spans="1:16" s="36" customFormat="1" ht="9.9499999999999993" customHeight="1" x14ac:dyDescent="0.2">
      <c r="A61" s="662"/>
      <c r="B61" s="45"/>
      <c r="C61" s="73" t="s">
        <v>287</v>
      </c>
      <c r="D61" s="44"/>
      <c r="E61" s="72"/>
      <c r="F61" s="73" t="str">
        <f>VLOOKUP(E60,BENHandbook,27,FALSE)</f>
        <v>Do NOT enrol in this unit if you have not completed BLDG2017 - see note below*</v>
      </c>
      <c r="G61" s="44"/>
      <c r="H61" s="44"/>
      <c r="I61" s="623"/>
      <c r="J61" s="74"/>
      <c r="K61" s="74"/>
      <c r="M61" s="637"/>
      <c r="N61" s="405"/>
      <c r="O61" s="43"/>
      <c r="P61" s="43"/>
    </row>
    <row r="62" spans="1:16" s="43" customFormat="1" ht="15" customHeight="1" x14ac:dyDescent="0.2">
      <c r="A62" s="661">
        <v>3.6</v>
      </c>
      <c r="B62" s="54" t="str">
        <f>VLOOKUP(A62,BENData,3,FALSE)</f>
        <v>BLDG3008</v>
      </c>
      <c r="C62" s="53" t="str">
        <f>VLOOKUP(B62,BENHandbook,4,FALSE)</f>
        <v>Engineering Measurement</v>
      </c>
      <c r="D62" s="53"/>
      <c r="E62" s="54" t="str">
        <f>VLOOKUP(A62,BENData,13,FALSE)</f>
        <v>BLDG4034</v>
      </c>
      <c r="F62" s="53" t="str">
        <f>VLOOKUP(E62,BENHandbook,4,FALSE)</f>
        <v>Engineering Measurement</v>
      </c>
      <c r="G62" s="53"/>
      <c r="H62" s="53"/>
      <c r="I62" s="624"/>
      <c r="J62" s="365" t="str">
        <f>VLOOKUP(E62,BENHandbook,19,FALSE)</f>
        <v>ü</v>
      </c>
      <c r="K62" s="86">
        <f>VLOOKUP(E62,BENHandbook,20,FALSE)</f>
        <v>0</v>
      </c>
      <c r="M62" s="637"/>
      <c r="N62" s="405"/>
    </row>
    <row r="63" spans="1:16" s="36" customFormat="1" ht="9.9499999999999993" customHeight="1" x14ac:dyDescent="0.2">
      <c r="A63" s="662"/>
      <c r="B63" s="45"/>
      <c r="C63" s="73" t="str">
        <f>VLOOKUP(B62,BENHandbook,27,FALSE)</f>
        <v>This unit ran for the last time in Sem1 2023</v>
      </c>
      <c r="D63" s="44"/>
      <c r="E63" s="72"/>
      <c r="F63" s="73" t="str">
        <f>VLOOKUP(E62,BENHandbook,27,FALSE)</f>
        <v>Complete this unit in Year 4 (2024 onwards)</v>
      </c>
      <c r="G63" s="44"/>
      <c r="H63" s="44"/>
      <c r="I63" s="623"/>
      <c r="J63" s="74"/>
      <c r="K63" s="74"/>
      <c r="M63" s="637"/>
      <c r="N63" s="405"/>
      <c r="O63" s="43"/>
      <c r="P63" s="43"/>
    </row>
    <row r="64" spans="1:16" s="43" customFormat="1" ht="15" customHeight="1" x14ac:dyDescent="0.2">
      <c r="A64" s="661">
        <v>3.7</v>
      </c>
      <c r="B64" s="54" t="str">
        <f>VLOOKUP(A64,BENData,3,FALSE)</f>
        <v>Elective</v>
      </c>
      <c r="C64" s="53" t="str">
        <f>VLOOKUP(B64,BENHandbook,4,FALSE)</f>
        <v>Choose an Elective</v>
      </c>
      <c r="D64" s="53"/>
      <c r="E64" s="54" t="str">
        <f>VLOOKUP(A64,BENData,13,FALSE)</f>
        <v>Elective</v>
      </c>
      <c r="F64" s="53" t="str">
        <f>VLOOKUP(E64,BENHandbook,4,FALSE)</f>
        <v>Choose an Elective</v>
      </c>
      <c r="G64" s="53"/>
      <c r="H64" s="53"/>
      <c r="I64" s="624"/>
      <c r="J64" s="365">
        <f>VLOOKUP(E64,BENHandbook,19,FALSE)</f>
        <v>0</v>
      </c>
      <c r="K64" s="86">
        <f>VLOOKUP(E64,BENHandbook,20,FALSE)</f>
        <v>0</v>
      </c>
      <c r="M64" s="637"/>
      <c r="N64" s="405"/>
    </row>
    <row r="65" spans="1:16" s="36" customFormat="1" ht="9.9499999999999993" customHeight="1" x14ac:dyDescent="0.2">
      <c r="A65" s="662"/>
      <c r="B65" s="45"/>
      <c r="C65" s="73"/>
      <c r="D65" s="44"/>
      <c r="E65" s="72"/>
      <c r="F65" s="73">
        <f>VLOOKUP(E64,BENHandbook,27,FALSE)</f>
        <v>0</v>
      </c>
      <c r="G65" s="44"/>
      <c r="H65" s="44"/>
      <c r="I65" s="623"/>
      <c r="J65" s="74"/>
      <c r="K65" s="74"/>
      <c r="M65" s="637"/>
      <c r="N65" s="405"/>
      <c r="O65" s="43"/>
      <c r="P65" s="43"/>
    </row>
    <row r="66" spans="1:16" s="43" customFormat="1" ht="15" customHeight="1" x14ac:dyDescent="0.2">
      <c r="A66" s="661">
        <v>3.8</v>
      </c>
      <c r="B66" s="54" t="str">
        <f>VLOOKUP(A66,BENData,3,FALSE)</f>
        <v>BLAW3030</v>
      </c>
      <c r="C66" s="53" t="str">
        <f>VLOOKUP(B66,BENHandbook,4,FALSE)</f>
        <v>Construction Contracts and Law</v>
      </c>
      <c r="D66" s="53"/>
      <c r="E66" s="54" t="str">
        <f>VLOOKUP(A66,BENData,13,FALSE)</f>
        <v>BLAW3030</v>
      </c>
      <c r="F66" s="53" t="str">
        <f>VLOOKUP(E66,BENHandbook,4,FALSE)</f>
        <v>Construction Contracts and Law</v>
      </c>
      <c r="G66" s="53"/>
      <c r="H66" s="53"/>
      <c r="I66" s="624"/>
      <c r="J66" s="365">
        <f>VLOOKUP(E66,BENHandbook,19,FALSE)</f>
        <v>0</v>
      </c>
      <c r="K66" s="86" t="str">
        <f>VLOOKUP(E66,BENHandbook,20,FALSE)</f>
        <v>ü</v>
      </c>
      <c r="M66" s="637"/>
      <c r="N66" s="405"/>
    </row>
    <row r="67" spans="1:16" s="36" customFormat="1" ht="9.9499999999999993" customHeight="1" x14ac:dyDescent="0.2">
      <c r="A67" s="662"/>
      <c r="B67" s="75"/>
      <c r="C67" s="173"/>
      <c r="D67" s="76"/>
      <c r="E67" s="361"/>
      <c r="F67" s="657" t="str">
        <f>VLOOKUP(E66,BENHandbook,27,FALSE)</f>
        <v>This unit will run for the last time in Sem2 2024</v>
      </c>
      <c r="G67" s="362"/>
      <c r="H67" s="362"/>
      <c r="I67" s="626"/>
      <c r="J67" s="363"/>
      <c r="K67" s="363"/>
      <c r="M67" s="637"/>
      <c r="N67" s="405"/>
      <c r="O67" s="43"/>
      <c r="P67" s="43"/>
    </row>
    <row r="68" spans="1:16" s="36" customFormat="1" ht="14.1" customHeight="1" x14ac:dyDescent="0.2">
      <c r="A68" s="662"/>
      <c r="B68" s="47" t="s">
        <v>26</v>
      </c>
      <c r="C68" s="47" t="e">
        <f>C51+1</f>
        <v>#VALUE!</v>
      </c>
      <c r="D68" s="50"/>
      <c r="E68" s="49"/>
      <c r="F68" s="47"/>
      <c r="G68" s="47"/>
      <c r="H68" s="47"/>
      <c r="I68" s="82" t="s">
        <v>17</v>
      </c>
      <c r="J68" s="48" t="s">
        <v>18</v>
      </c>
      <c r="K68" s="48" t="s">
        <v>19</v>
      </c>
      <c r="M68" s="637"/>
      <c r="N68" s="405"/>
      <c r="O68" s="43"/>
      <c r="P68" s="43"/>
    </row>
    <row r="69" spans="1:16" s="43" customFormat="1" ht="15" customHeight="1" x14ac:dyDescent="0.2">
      <c r="A69" s="661">
        <v>4.0999999999999996</v>
      </c>
      <c r="B69" s="56" t="str">
        <f>VLOOKUP(A69,BENData,3,FALSE)</f>
        <v>BLDG4010</v>
      </c>
      <c r="C69" s="55" t="str">
        <f>VLOOKUP(B69,BENHandbook,4,FALSE)</f>
        <v>Integrated Construction Project 1</v>
      </c>
      <c r="D69" s="55"/>
      <c r="E69" s="56" t="str">
        <f>VLOOKUP(A69,BENData,13,FALSE)</f>
        <v>BLDG4010 v2</v>
      </c>
      <c r="F69" s="55" t="str">
        <f>VLOOKUP(E69,BENHandbook,4,FALSE)</f>
        <v>Integrated Construction Project 1</v>
      </c>
      <c r="G69" s="55"/>
      <c r="H69" s="55"/>
      <c r="I69" s="622"/>
      <c r="J69" s="364" t="str">
        <f>VLOOKUP(E69,BENHandbook,19,FALSE)</f>
        <v>ü</v>
      </c>
      <c r="K69" s="85">
        <f>VLOOKUP(E69,BENHandbook,20,FALSE)</f>
        <v>0</v>
      </c>
      <c r="M69" s="637"/>
      <c r="N69" s="405"/>
    </row>
    <row r="70" spans="1:16" s="36" customFormat="1" ht="9.9499999999999993" customHeight="1" x14ac:dyDescent="0.2">
      <c r="A70" s="662"/>
      <c r="B70" s="45"/>
      <c r="C70" s="73"/>
      <c r="D70" s="44"/>
      <c r="E70" s="72"/>
      <c r="F70" s="73">
        <f>VLOOKUP(E69,BENHandbook,27,FALSE)</f>
        <v>0</v>
      </c>
      <c r="G70" s="44"/>
      <c r="H70" s="44"/>
      <c r="I70" s="623"/>
      <c r="J70" s="74"/>
      <c r="K70" s="74"/>
      <c r="M70" s="637"/>
      <c r="N70" s="405"/>
      <c r="O70" s="43"/>
      <c r="P70" s="43"/>
    </row>
    <row r="71" spans="1:16" s="43" customFormat="1" ht="15" customHeight="1" x14ac:dyDescent="0.2">
      <c r="A71" s="661">
        <v>4.2</v>
      </c>
      <c r="B71" s="54" t="str">
        <f>VLOOKUP(A71,BENData,3,FALSE)</f>
        <v>BLDG4028</v>
      </c>
      <c r="C71" s="53" t="str">
        <f>VLOOKUP(B71,BENHandbook,4,FALSE)</f>
        <v>Contract Administration</v>
      </c>
      <c r="D71" s="53"/>
      <c r="E71" s="54" t="str">
        <f>VLOOKUP(A71,BENData,13,FALSE)</f>
        <v>BLDG4028</v>
      </c>
      <c r="F71" s="53" t="str">
        <f>VLOOKUP(E71,BENHandbook,4,FALSE)</f>
        <v>Contract Administration</v>
      </c>
      <c r="G71" s="53"/>
      <c r="H71" s="53"/>
      <c r="I71" s="624"/>
      <c r="J71" s="365" t="str">
        <f>VLOOKUP(E71,BENHandbook,19,FALSE)</f>
        <v>ü</v>
      </c>
      <c r="K71" s="86">
        <f>VLOOKUP(E71,BENHandbook,20,FALSE)</f>
        <v>0</v>
      </c>
      <c r="M71" s="637"/>
      <c r="N71" s="405"/>
    </row>
    <row r="72" spans="1:16" s="36" customFormat="1" ht="9.9499999999999993" customHeight="1" x14ac:dyDescent="0.2">
      <c r="A72" s="662"/>
      <c r="B72" s="45"/>
      <c r="C72" s="73"/>
      <c r="D72" s="44"/>
      <c r="E72" s="72"/>
      <c r="F72" s="73">
        <f>VLOOKUP(E71,BENHandbook,27,FALSE)</f>
        <v>0</v>
      </c>
      <c r="G72" s="44"/>
      <c r="H72" s="44"/>
      <c r="I72" s="623"/>
      <c r="J72" s="74"/>
      <c r="K72" s="74"/>
      <c r="M72" s="637"/>
      <c r="N72" s="405"/>
      <c r="O72" s="43"/>
      <c r="P72" s="43"/>
    </row>
    <row r="73" spans="1:16" s="43" customFormat="1" ht="15" customHeight="1" x14ac:dyDescent="0.2">
      <c r="A73" s="661">
        <v>4.3</v>
      </c>
      <c r="B73" s="54" t="str">
        <f>VLOOKUP(A73,BENData,3,FALSE)</f>
        <v>BLDG4011</v>
      </c>
      <c r="C73" s="53" t="str">
        <f>VLOOKUP(B73,BENHandbook,4,FALSE)</f>
        <v>Project Development and Appraisal</v>
      </c>
      <c r="D73" s="53"/>
      <c r="E73" s="54" t="str">
        <f>VLOOKUP(A73,BENData,13,FALSE)</f>
        <v>BLDG4011</v>
      </c>
      <c r="F73" s="53" t="str">
        <f>VLOOKUP(E73,BENHandbook,4,FALSE)</f>
        <v>Project Development and Appraisal</v>
      </c>
      <c r="G73" s="53"/>
      <c r="H73" s="53"/>
      <c r="I73" s="624"/>
      <c r="J73" s="365">
        <f>VLOOKUP(E73,BENHandbook,19,FALSE)</f>
        <v>0</v>
      </c>
      <c r="K73" s="86" t="str">
        <f>VLOOKUP(E73,BENHandbook,20,FALSE)</f>
        <v>ü</v>
      </c>
      <c r="M73" s="637"/>
      <c r="N73" s="405"/>
    </row>
    <row r="74" spans="1:16" s="36" customFormat="1" ht="9.9499999999999993" customHeight="1" x14ac:dyDescent="0.2">
      <c r="A74" s="662"/>
      <c r="B74" s="45"/>
      <c r="C74" s="73"/>
      <c r="D74" s="44"/>
      <c r="E74" s="72"/>
      <c r="F74" s="73" t="str">
        <f>VLOOKUP(E73,BENHandbook,27,FALSE)</f>
        <v>This unit has moved to Semester 2 in 2024</v>
      </c>
      <c r="G74" s="44"/>
      <c r="H74" s="44"/>
      <c r="I74" s="623"/>
      <c r="J74" s="74"/>
      <c r="K74" s="74"/>
      <c r="M74" s="637"/>
      <c r="N74" s="405"/>
      <c r="O74" s="43"/>
      <c r="P74" s="43"/>
    </row>
    <row r="75" spans="1:16" s="43" customFormat="1" ht="15" customHeight="1" x14ac:dyDescent="0.2">
      <c r="A75" s="661">
        <f>VLOOKUP($F$5,Hons,3,FALSE)</f>
        <v>4.41</v>
      </c>
      <c r="B75" s="54" t="str">
        <f>VLOOKUP(A75,BENData,3,FALSE)</f>
        <v>BLDG4027</v>
      </c>
      <c r="C75" s="53" t="str">
        <f>VLOOKUP(B75,BENHandbook,4,FALSE)</f>
        <v>Research in Professional Practice in Construction</v>
      </c>
      <c r="D75" s="53"/>
      <c r="E75" s="54" t="str">
        <f>VLOOKUP(A75,BENData,13,FALSE)</f>
        <v>BLDG4027</v>
      </c>
      <c r="F75" s="53" t="str">
        <f>VLOOKUP(E75,BENHandbook,4,FALSE)</f>
        <v>Research in Professional Practice in Construction</v>
      </c>
      <c r="G75" s="51"/>
      <c r="H75" s="51"/>
      <c r="I75" s="625"/>
      <c r="J75" s="365" t="str">
        <f>VLOOKUP(E75,BENHandbook,19,FALSE)</f>
        <v>ü</v>
      </c>
      <c r="K75" s="86">
        <f>VLOOKUP(E75,BENHandbook,20,FALSE)</f>
        <v>0</v>
      </c>
      <c r="M75" s="637"/>
      <c r="N75" s="405"/>
    </row>
    <row r="76" spans="1:16" s="36" customFormat="1" ht="9.9499999999999993" customHeight="1" x14ac:dyDescent="0.2">
      <c r="A76" s="662"/>
      <c r="B76" s="45"/>
      <c r="C76" s="73"/>
      <c r="D76" s="44"/>
      <c r="E76" s="72"/>
      <c r="F76" s="73">
        <f>VLOOKUP(E75,BENHandbook,27,FALSE)</f>
        <v>0</v>
      </c>
      <c r="G76" s="44"/>
      <c r="H76" s="44"/>
      <c r="I76" s="623"/>
      <c r="J76" s="74"/>
      <c r="K76" s="74"/>
      <c r="M76" s="637"/>
      <c r="N76" s="405"/>
      <c r="O76" s="43"/>
      <c r="P76" s="43"/>
    </row>
    <row r="77" spans="1:16" s="43" customFormat="1" ht="15" customHeight="1" x14ac:dyDescent="0.2">
      <c r="A77" s="661">
        <v>4.5</v>
      </c>
      <c r="B77" s="54" t="str">
        <f>VLOOKUP(A77,BENData,3,FALSE)</f>
        <v>BLDG4001</v>
      </c>
      <c r="C77" s="53" t="str">
        <f>VLOOKUP(B77,BENHandbook,4,FALSE)</f>
        <v>Facilities Management</v>
      </c>
      <c r="D77" s="53"/>
      <c r="E77" s="54" t="str">
        <f>VLOOKUP(A77,BENData,13,FALSE)</f>
        <v>BLDG4001 v2</v>
      </c>
      <c r="F77" s="53" t="str">
        <f>VLOOKUP(E77,BENHandbook,4,FALSE)</f>
        <v>Facilities and Asset Management</v>
      </c>
      <c r="G77" s="53"/>
      <c r="H77" s="53"/>
      <c r="I77" s="624"/>
      <c r="J77" s="365">
        <f>VLOOKUP(E77,BENHandbook,19,FALSE)</f>
        <v>0</v>
      </c>
      <c r="K77" s="86" t="str">
        <f>VLOOKUP(E77,BENHandbook,20,FALSE)</f>
        <v>ü</v>
      </c>
      <c r="M77" s="637"/>
      <c r="N77" s="405"/>
    </row>
    <row r="78" spans="1:16" s="36" customFormat="1" ht="9.9499999999999993" customHeight="1" x14ac:dyDescent="0.2">
      <c r="A78" s="662"/>
      <c r="B78" s="45"/>
      <c r="C78" s="73"/>
      <c r="D78" s="44"/>
      <c r="E78" s="72"/>
      <c r="F78" s="73">
        <f>VLOOKUP(E77,BENHandbook,27,FALSE)</f>
        <v>0</v>
      </c>
      <c r="G78" s="44"/>
      <c r="H78" s="44"/>
      <c r="I78" s="623"/>
      <c r="J78" s="74"/>
      <c r="K78" s="74"/>
      <c r="M78" s="637"/>
      <c r="N78" s="405"/>
      <c r="O78" s="43"/>
      <c r="P78" s="43"/>
    </row>
    <row r="79" spans="1:16" s="43" customFormat="1" ht="15" customHeight="1" x14ac:dyDescent="0.2">
      <c r="A79" s="661">
        <v>4.5999999999999996</v>
      </c>
      <c r="B79" s="54" t="str">
        <f>VLOOKUP(A79,BENData,3,FALSE)</f>
        <v>BLDG4030</v>
      </c>
      <c r="C79" s="53" t="str">
        <f>VLOOKUP(B79,BENHandbook,4,FALSE)</f>
        <v>Quality in Construction</v>
      </c>
      <c r="D79" s="53"/>
      <c r="E79" s="54" t="str">
        <f>VLOOKUP(A79,BENData,13,FALSE)</f>
        <v>Elective+</v>
      </c>
      <c r="F79" s="53" t="str">
        <f>VLOOKUP(E79,BENHandbook,4,FALSE)</f>
        <v>Choose an extra Elective to complete in Year 3</v>
      </c>
      <c r="G79" s="53"/>
      <c r="H79" s="53"/>
      <c r="I79" s="624"/>
      <c r="J79" s="365">
        <f>VLOOKUP(E79,BENHandbook,19,FALSE)</f>
        <v>0</v>
      </c>
      <c r="K79" s="86">
        <f>VLOOKUP(E79,BENHandbook,20,FALSE)</f>
        <v>0</v>
      </c>
      <c r="M79" s="637"/>
      <c r="N79" s="405"/>
    </row>
    <row r="80" spans="1:16" s="36" customFormat="1" ht="9.9499999999999993" customHeight="1" x14ac:dyDescent="0.2">
      <c r="A80" s="662"/>
      <c r="B80" s="45"/>
      <c r="C80" s="73" t="str">
        <f>VLOOKUP(B79,BENHandbook,27,FALSE)</f>
        <v>This unit ran for the last time in Sem2 2023</v>
      </c>
      <c r="D80" s="44"/>
      <c r="E80" s="72"/>
      <c r="F80" s="73" t="str">
        <f>VLOOKUP(E79,BENHandbook,27,FALSE)</f>
        <v>Choose an additional Elective</v>
      </c>
      <c r="G80" s="44"/>
      <c r="H80" s="44"/>
      <c r="I80" s="623"/>
      <c r="J80" s="52"/>
      <c r="K80" s="52"/>
      <c r="M80" s="637"/>
      <c r="N80" s="405"/>
      <c r="O80" s="43"/>
      <c r="P80" s="43"/>
    </row>
    <row r="81" spans="1:16" s="43" customFormat="1" ht="15" customHeight="1" x14ac:dyDescent="0.2">
      <c r="A81" s="661">
        <f>VLOOKUP($F$5,Hons,4,FALSE)</f>
        <v>4.71</v>
      </c>
      <c r="B81" s="54" t="str">
        <f>VLOOKUP(A81,BENData,3,FALSE)</f>
        <v>BLDG4032</v>
      </c>
      <c r="C81" s="53" t="str">
        <f>VLOOKUP(B81,BENHandbook,4,FALSE)</f>
        <v>Integrated Construction Project 2 (50CP)</v>
      </c>
      <c r="D81" s="53"/>
      <c r="E81" s="54" t="str">
        <f>VLOOKUP(A81,BENData,13,FALSE)</f>
        <v>BLDG4032</v>
      </c>
      <c r="F81" s="53" t="str">
        <f>VLOOKUP(E81,BENHandbook,4,FALSE)</f>
        <v>Integrated Construction Project 2 (50CP)</v>
      </c>
      <c r="G81" s="53"/>
      <c r="H81" s="53"/>
      <c r="I81" s="624"/>
      <c r="J81" s="365">
        <f>VLOOKUP(E81,BENHandbook,19,FALSE)</f>
        <v>0</v>
      </c>
      <c r="K81" s="86" t="str">
        <f>VLOOKUP(E81,BENHandbook,20,FALSE)</f>
        <v>ü</v>
      </c>
      <c r="M81" s="637"/>
      <c r="N81" s="405"/>
    </row>
    <row r="82" spans="1:16" s="36" customFormat="1" ht="9.9499999999999993" customHeight="1" x14ac:dyDescent="0.2">
      <c r="A82" s="662"/>
      <c r="B82" s="75"/>
      <c r="C82" s="174"/>
      <c r="D82" s="76"/>
      <c r="E82" s="77"/>
      <c r="F82" s="657">
        <f>VLOOKUP(E81,BENHandbook,27,FALSE)</f>
        <v>0</v>
      </c>
      <c r="G82" s="76"/>
      <c r="H82" s="76"/>
      <c r="I82" s="627"/>
      <c r="J82" s="408"/>
      <c r="K82" s="409"/>
      <c r="M82" s="637"/>
      <c r="N82" s="405"/>
      <c r="O82" s="43"/>
      <c r="P82" s="43"/>
    </row>
    <row r="83" spans="1:16" s="36" customFormat="1" ht="9.9499999999999993" customHeight="1" x14ac:dyDescent="0.2">
      <c r="A83" s="662"/>
      <c r="B83" s="672"/>
      <c r="C83" s="673"/>
      <c r="D83" s="672"/>
      <c r="E83" s="672"/>
      <c r="F83" s="674"/>
      <c r="G83" s="672"/>
      <c r="H83" s="672"/>
      <c r="I83" s="675"/>
      <c r="J83" s="676"/>
      <c r="K83" s="676"/>
      <c r="M83" s="637"/>
      <c r="N83" s="405"/>
      <c r="O83" s="43"/>
      <c r="P83" s="43"/>
    </row>
    <row r="84" spans="1:16" s="35" customFormat="1" ht="14.1" customHeight="1" x14ac:dyDescent="0.25">
      <c r="A84" s="663"/>
      <c r="B84" s="43"/>
      <c r="C84" s="43"/>
      <c r="D84" s="43"/>
      <c r="E84" s="43" t="s">
        <v>375</v>
      </c>
      <c r="F84" s="43"/>
      <c r="G84" s="43"/>
      <c r="H84" s="43"/>
      <c r="I84" s="43"/>
      <c r="J84" s="43"/>
      <c r="K84" s="677"/>
      <c r="M84" s="639"/>
      <c r="N84" s="405"/>
    </row>
    <row r="85" spans="1:16" s="36" customFormat="1" ht="24.75" customHeight="1" x14ac:dyDescent="0.2">
      <c r="A85" s="660"/>
      <c r="B85" s="642" t="s">
        <v>21</v>
      </c>
      <c r="C85" s="642"/>
      <c r="D85" s="642"/>
      <c r="E85" s="642"/>
      <c r="F85" s="642"/>
      <c r="G85" s="642"/>
      <c r="H85" s="642"/>
      <c r="I85" s="642"/>
      <c r="J85" s="642"/>
      <c r="K85" s="642"/>
      <c r="M85" s="641"/>
      <c r="N85" s="405"/>
    </row>
    <row r="86" spans="1:16" s="36" customFormat="1" ht="17.25" x14ac:dyDescent="0.3">
      <c r="A86" s="660"/>
      <c r="B86" s="40" t="s">
        <v>22</v>
      </c>
      <c r="C86" s="40"/>
      <c r="D86" s="40"/>
      <c r="E86" s="40"/>
      <c r="F86" s="40"/>
      <c r="G86" s="40"/>
      <c r="H86" s="40"/>
      <c r="I86" s="40"/>
      <c r="J86" s="40"/>
      <c r="K86" s="40"/>
      <c r="N86" s="405"/>
    </row>
    <row r="87" spans="1:16" s="36" customFormat="1" x14ac:dyDescent="0.25">
      <c r="A87" s="660"/>
      <c r="B87" s="39" t="s">
        <v>23</v>
      </c>
      <c r="C87" s="39"/>
      <c r="D87" s="38"/>
      <c r="E87" s="38"/>
      <c r="F87" s="37"/>
      <c r="G87" s="35"/>
      <c r="H87" s="35"/>
      <c r="I87" s="37"/>
      <c r="J87" s="37"/>
      <c r="K87" s="476" t="s">
        <v>24</v>
      </c>
      <c r="N87" s="405"/>
    </row>
    <row r="88" spans="1:16" s="36" customFormat="1" x14ac:dyDescent="0.25">
      <c r="A88" s="660"/>
      <c r="B88" s="35"/>
      <c r="C88" s="35"/>
      <c r="D88" s="35"/>
      <c r="E88" s="35"/>
      <c r="F88" s="35"/>
      <c r="G88" s="35"/>
      <c r="H88" s="35"/>
      <c r="I88" s="35"/>
      <c r="J88" s="35"/>
      <c r="K88" s="35"/>
      <c r="N88" s="405"/>
    </row>
  </sheetData>
  <sheetProtection algorithmName="SHA-512" hashValue="C9mievdnq3pv9x7S6Qu/WK5M/ASnZJuO2pSqK1ONdGUAGNPRR241Q2/GRMaN167Ca2DI5/5ZasDpw/kyaJ0b8g==" saltValue="mitq1IbWotf9ZwfL43UniA==" spinCount="100000" sheet="1" objects="1" scenarios="1" autoFilter="0"/>
  <mergeCells count="5">
    <mergeCell ref="B85:K85"/>
    <mergeCell ref="B2:D2"/>
    <mergeCell ref="J11:K11"/>
    <mergeCell ref="B46:K46"/>
    <mergeCell ref="J50:K50"/>
  </mergeCells>
  <conditionalFormatting sqref="B29:H29 B51:H51 J29:K29">
    <cfRule type="containsErrors" dxfId="14" priority="15">
      <formula>ISERROR(B29)</formula>
    </cfRule>
  </conditionalFormatting>
  <conditionalFormatting sqref="B68:H68">
    <cfRule type="containsErrors" dxfId="13" priority="12">
      <formula>ISERROR(B68)</formula>
    </cfRule>
  </conditionalFormatting>
  <conditionalFormatting sqref="B14:K14 B16:K16 B18:K18 B20:K20 B22:K22 B24:K24 B26:K26 B28:K28 B45:K45 B67:K67 B82:K83 B31:K31 B35:K35 B37:K37 B39:K39 B41:K41 B43:K43 B55:K55 B57:K57 B59:K59 B61:K61 B65:K65 B70:K70 B72:K72 B74:K74 B76:K76 B78:K78 B53:K53 B80:K80 B63:K63 B33:K33">
    <cfRule type="containsErrors" dxfId="12" priority="1">
      <formula>ISERROR(B14)</formula>
    </cfRule>
    <cfRule type="cellIs" dxfId="11" priority="2" operator="equal">
      <formula>0</formula>
    </cfRule>
  </conditionalFormatting>
  <conditionalFormatting sqref="C12 F12">
    <cfRule type="beginsWith" dxfId="10" priority="5" operator="beginsWith" text="Choose">
      <formula>LEFT(C12,LEN("Choose"))="Choose"</formula>
    </cfRule>
  </conditionalFormatting>
  <conditionalFormatting sqref="C29 F29 C51 F51 C68 F68">
    <cfRule type="containsErrors" dxfId="9" priority="3">
      <formula>ISERROR(C29)</formula>
    </cfRule>
  </conditionalFormatting>
  <conditionalFormatting sqref="E13:K13 E15:K15 E17:K17 E19:K19 E21:K21 E23:K23 E25:K25 E27:K27 E30:K30 E32:K32 E34:K34 E36:K36 E38:K38 E40:K40 E42:K42 E44:K44 E52:K52 E54:K54 E56:K56 E58:K58 E60:K60 E62:K62 E64:K64 E66:K66 E69:K69 E71:K71 E73:K73 E75:K75 E77:K77 E79:K79 E81:K81">
    <cfRule type="containsErrors" dxfId="7" priority="4">
      <formula>ISERROR(E13)</formula>
    </cfRule>
  </conditionalFormatting>
  <conditionalFormatting sqref="F73">
    <cfRule type="expression" dxfId="6" priority="7">
      <formula>NOT($C$73)</formula>
    </cfRule>
  </conditionalFormatting>
  <conditionalFormatting sqref="I13:K13 I15:K15 I17:K17 I19:K19 I21:K21 I23:K23 I25:K25 I27:K27 K84 I30:K30 I32:K32 I34:K34 I36:K36 I38:K38 I40:K40 I42:K42 I44:K44 I52:K52 I54:K54 I56:K56 I58:K58 I60:K60 I62:K62 I64:K64 I66:K66 I69:K69 I71:K71 I73:K73 I75:K75 I77:K77 I79:K79 I81:K81">
    <cfRule type="cellIs" dxfId="5" priority="8" operator="equal">
      <formula>0</formula>
    </cfRule>
    <cfRule type="cellIs" dxfId="4" priority="9" operator="equal">
      <formula>"O"</formula>
    </cfRule>
    <cfRule type="cellIs" dxfId="3" priority="10" operator="equal">
      <formula>"û"</formula>
    </cfRule>
  </conditionalFormatting>
  <conditionalFormatting sqref="J12:K12">
    <cfRule type="containsErrors" dxfId="2" priority="14">
      <formula>ISERROR(J12)</formula>
    </cfRule>
  </conditionalFormatting>
  <conditionalFormatting sqref="J51:K51">
    <cfRule type="containsErrors" dxfId="1" priority="13">
      <formula>ISERROR(J51)</formula>
    </cfRule>
  </conditionalFormatting>
  <conditionalFormatting sqref="J68:K68">
    <cfRule type="containsErrors" dxfId="0" priority="11">
      <formula>ISERROR(J68)</formula>
    </cfRule>
  </conditionalFormatting>
  <pageMargins left="0.39370078740157483" right="0.39370078740157483" top="0.31496062992125984" bottom="0.19685039370078741" header="0.19685039370078741" footer="0.19685039370078741"/>
  <pageSetup paperSize="9" scale="88" fitToHeight="0" orientation="landscape" r:id="rId1"/>
  <ignoredErrors>
    <ignoredError sqref="F15 F54 F69 F30 F19 C26 F17 F21 F23 F25 F27 F32 F34 F36 F38 F40 F42 F44 F56 F58 F60 F62 F64 F66 F71 F73 F75 F77 F79 F81" formula="1"/>
    <ignoredError sqref="C68 C51 C29 I32 I30:I31 I33:I44" evalError="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43697FB-EE77-4292-84C9-B98ECF4646A0}">
          <x14:formula1>
            <xm:f>'Trans Data'!$D$3:$D$4</xm:f>
          </x14:formula1>
          <xm:sqref>F5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52"/>
  <sheetViews>
    <sheetView topLeftCell="L1" workbookViewId="0">
      <selection activeCell="Q40" sqref="Q40:T41"/>
    </sheetView>
  </sheetViews>
  <sheetFormatPr defaultRowHeight="15" x14ac:dyDescent="0.25"/>
  <cols>
    <col min="1" max="1" width="6.7109375" style="3" customWidth="1"/>
    <col min="2" max="2" width="6.28515625" style="3" customWidth="1"/>
    <col min="3" max="3" width="12.5703125" style="7" bestFit="1" customWidth="1"/>
    <col min="4" max="4" width="4.7109375" customWidth="1"/>
    <col min="5" max="5" width="7.7109375" customWidth="1"/>
    <col min="6" max="6" width="40.7109375" customWidth="1"/>
    <col min="7" max="7" width="5.7109375" style="7" customWidth="1"/>
    <col min="8" max="8" width="5.7109375" customWidth="1"/>
    <col min="9" max="9" width="12.5703125" style="7" customWidth="1"/>
    <col min="10" max="10" width="4.7109375" customWidth="1"/>
    <col min="11" max="11" width="10.85546875" style="3" customWidth="1"/>
    <col min="12" max="12" width="45.42578125" customWidth="1"/>
    <col min="13" max="13" width="12.7109375" customWidth="1"/>
    <col min="14" max="14" width="5.7109375" customWidth="1"/>
    <col min="15" max="15" width="9.7109375" customWidth="1"/>
    <col min="16" max="16" width="55" customWidth="1"/>
    <col min="17" max="17" width="12.7109375" customWidth="1"/>
    <col min="18" max="18" width="5.7109375" customWidth="1"/>
    <col min="19" max="19" width="9.7109375" customWidth="1"/>
    <col min="20" max="20" width="55" customWidth="1"/>
    <col min="21" max="21" width="40.7109375" customWidth="1"/>
    <col min="22" max="22" width="45" style="7" bestFit="1" customWidth="1"/>
  </cols>
  <sheetData>
    <row r="1" spans="1:22" s="603" customFormat="1" ht="12" x14ac:dyDescent="0.2">
      <c r="B1" s="604"/>
      <c r="C1" s="189" t="s">
        <v>32</v>
      </c>
      <c r="D1" s="4" t="s">
        <v>33</v>
      </c>
      <c r="G1" s="602"/>
      <c r="I1" s="602"/>
      <c r="K1" s="536"/>
      <c r="V1" s="602"/>
    </row>
    <row r="2" spans="1:22" s="603" customFormat="1" ht="12" x14ac:dyDescent="0.2">
      <c r="B2" s="605"/>
      <c r="C2" s="189" t="s">
        <v>9</v>
      </c>
      <c r="D2" s="436" t="s">
        <v>34</v>
      </c>
      <c r="G2" s="602"/>
      <c r="I2" s="602"/>
      <c r="K2" s="536"/>
      <c r="V2" s="602"/>
    </row>
    <row r="3" spans="1:22" s="603" customFormat="1" ht="12" x14ac:dyDescent="0.2">
      <c r="B3" s="605"/>
      <c r="C3" s="606" t="s">
        <v>10</v>
      </c>
      <c r="D3" s="178" t="s">
        <v>11</v>
      </c>
      <c r="E3" s="603" t="s">
        <v>35</v>
      </c>
      <c r="F3" s="70">
        <v>4.41</v>
      </c>
      <c r="G3" s="190">
        <v>4.71</v>
      </c>
      <c r="I3" s="608"/>
      <c r="L3" s="608"/>
      <c r="M3" s="608"/>
      <c r="N3" s="608"/>
      <c r="O3" s="608"/>
      <c r="P3" s="608"/>
      <c r="Q3" s="608"/>
      <c r="R3" s="608"/>
      <c r="S3" s="608"/>
      <c r="T3" s="608"/>
    </row>
    <row r="4" spans="1:22" s="603" customFormat="1" ht="12" x14ac:dyDescent="0.2">
      <c r="B4" s="605"/>
      <c r="C4" s="607" t="s">
        <v>36</v>
      </c>
      <c r="D4" s="178" t="s">
        <v>37</v>
      </c>
      <c r="F4" s="70">
        <v>4.42</v>
      </c>
      <c r="G4" s="190">
        <v>4.72</v>
      </c>
      <c r="I4" s="602"/>
      <c r="K4" s="536"/>
      <c r="V4" s="602"/>
    </row>
    <row r="5" spans="1:22" s="603" customFormat="1" ht="12" x14ac:dyDescent="0.2">
      <c r="A5" s="536"/>
      <c r="B5" s="536"/>
      <c r="C5" s="602"/>
      <c r="G5" s="602"/>
      <c r="I5" s="602"/>
      <c r="K5" s="536"/>
      <c r="V5" s="602"/>
    </row>
    <row r="6" spans="1:22" x14ac:dyDescent="0.25">
      <c r="A6" s="609">
        <v>1</v>
      </c>
      <c r="B6" s="609">
        <v>2</v>
      </c>
      <c r="C6" s="609">
        <v>3</v>
      </c>
      <c r="D6" s="609">
        <v>4</v>
      </c>
      <c r="E6" s="609">
        <v>5</v>
      </c>
      <c r="F6" s="609">
        <v>6</v>
      </c>
      <c r="G6" s="609">
        <v>7</v>
      </c>
      <c r="H6" s="609">
        <v>8</v>
      </c>
      <c r="I6" s="610">
        <v>9</v>
      </c>
      <c r="J6" s="609">
        <v>10</v>
      </c>
      <c r="K6" s="610">
        <v>11</v>
      </c>
      <c r="L6" s="610">
        <v>12</v>
      </c>
      <c r="M6" s="610">
        <v>13</v>
      </c>
      <c r="N6" s="610">
        <v>14</v>
      </c>
      <c r="O6" s="610">
        <v>15</v>
      </c>
      <c r="P6" s="610">
        <v>16</v>
      </c>
      <c r="Q6" s="610">
        <v>17</v>
      </c>
      <c r="R6" s="610">
        <v>18</v>
      </c>
      <c r="S6" s="610">
        <v>19</v>
      </c>
      <c r="T6" s="610">
        <v>20</v>
      </c>
      <c r="U6" s="669">
        <v>21</v>
      </c>
      <c r="V6" s="669">
        <v>22</v>
      </c>
    </row>
    <row r="7" spans="1:22" s="2" customFormat="1" x14ac:dyDescent="0.25">
      <c r="A7" s="30" t="s">
        <v>38</v>
      </c>
      <c r="B7" s="31"/>
      <c r="C7" s="30"/>
      <c r="D7" s="32"/>
      <c r="E7" s="32"/>
      <c r="F7" s="32"/>
      <c r="G7" s="33" t="s">
        <v>39</v>
      </c>
      <c r="H7" s="32"/>
      <c r="I7" s="89"/>
      <c r="J7" s="32"/>
      <c r="K7" s="30"/>
      <c r="L7" s="31"/>
      <c r="M7" s="33" t="s">
        <v>40</v>
      </c>
      <c r="N7" s="32"/>
      <c r="O7" s="32"/>
      <c r="P7" s="31"/>
      <c r="Q7" s="33" t="s">
        <v>367</v>
      </c>
      <c r="R7" s="32"/>
      <c r="S7" s="32"/>
      <c r="T7" s="31"/>
      <c r="U7" s="30"/>
      <c r="V7" s="30"/>
    </row>
    <row r="8" spans="1:22" s="8" customFormat="1" ht="24" x14ac:dyDescent="0.2">
      <c r="A8" s="23" t="s">
        <v>41</v>
      </c>
      <c r="B8" s="9" t="s">
        <v>42</v>
      </c>
      <c r="C8" s="11" t="s">
        <v>43</v>
      </c>
      <c r="D8" s="9" t="s">
        <v>44</v>
      </c>
      <c r="E8" s="11"/>
      <c r="F8" s="12" t="s">
        <v>45</v>
      </c>
      <c r="G8" s="9" t="s">
        <v>46</v>
      </c>
      <c r="H8" s="9" t="s">
        <v>47</v>
      </c>
      <c r="I8" s="11" t="s">
        <v>48</v>
      </c>
      <c r="J8" s="160" t="s">
        <v>49</v>
      </c>
      <c r="K8" s="11"/>
      <c r="L8" s="12" t="s">
        <v>45</v>
      </c>
      <c r="M8" s="24" t="s">
        <v>48</v>
      </c>
      <c r="N8" s="617" t="s">
        <v>49</v>
      </c>
      <c r="O8" s="11"/>
      <c r="P8" s="12" t="s">
        <v>45</v>
      </c>
      <c r="Q8" s="24" t="s">
        <v>48</v>
      </c>
      <c r="R8" s="617" t="s">
        <v>49</v>
      </c>
      <c r="S8" s="11"/>
      <c r="T8" s="12" t="s">
        <v>45</v>
      </c>
      <c r="U8" s="10" t="s">
        <v>50</v>
      </c>
      <c r="V8" s="10" t="s">
        <v>51</v>
      </c>
    </row>
    <row r="9" spans="1:22" s="6" customFormat="1" ht="12" x14ac:dyDescent="0.2">
      <c r="A9" s="92">
        <v>1.1000000000000001</v>
      </c>
      <c r="B9" s="25">
        <v>1</v>
      </c>
      <c r="C9" s="93" t="s">
        <v>52</v>
      </c>
      <c r="D9" s="94">
        <v>2</v>
      </c>
      <c r="E9" s="95" t="s">
        <v>53</v>
      </c>
      <c r="F9" s="96" t="s">
        <v>54</v>
      </c>
      <c r="G9" s="116">
        <v>1</v>
      </c>
      <c r="H9" s="5">
        <v>1</v>
      </c>
      <c r="I9" s="117" t="s">
        <v>52</v>
      </c>
      <c r="J9" s="118">
        <v>2</v>
      </c>
      <c r="K9" s="161" t="s">
        <v>53</v>
      </c>
      <c r="L9" s="96" t="s">
        <v>54</v>
      </c>
      <c r="M9" s="666" t="s">
        <v>52</v>
      </c>
      <c r="N9" s="118">
        <v>2</v>
      </c>
      <c r="O9" s="161" t="s">
        <v>53</v>
      </c>
      <c r="P9" s="96" t="s">
        <v>54</v>
      </c>
      <c r="Q9" s="666" t="s">
        <v>52</v>
      </c>
      <c r="R9" s="118">
        <v>2</v>
      </c>
      <c r="S9" s="161" t="s">
        <v>53</v>
      </c>
      <c r="T9" s="96" t="s">
        <v>54</v>
      </c>
      <c r="U9" s="26"/>
      <c r="V9" s="26"/>
    </row>
    <row r="10" spans="1:22" s="6" customFormat="1" ht="12.75" x14ac:dyDescent="0.2">
      <c r="A10" s="92">
        <v>1.2</v>
      </c>
      <c r="B10" s="25">
        <v>1</v>
      </c>
      <c r="C10" s="98" t="s">
        <v>55</v>
      </c>
      <c r="D10" s="99">
        <v>2</v>
      </c>
      <c r="E10" s="95" t="s">
        <v>56</v>
      </c>
      <c r="F10" s="100" t="s">
        <v>57</v>
      </c>
      <c r="G10" s="119">
        <v>1</v>
      </c>
      <c r="H10" s="5">
        <v>1</v>
      </c>
      <c r="I10" s="15" t="s">
        <v>55</v>
      </c>
      <c r="J10" s="16">
        <v>2</v>
      </c>
      <c r="K10" s="161" t="s">
        <v>56</v>
      </c>
      <c r="L10" s="100" t="s">
        <v>57</v>
      </c>
      <c r="M10" s="667" t="s">
        <v>55</v>
      </c>
      <c r="N10" s="16">
        <v>2</v>
      </c>
      <c r="O10" s="161" t="s">
        <v>56</v>
      </c>
      <c r="P10" s="100" t="s">
        <v>57</v>
      </c>
      <c r="Q10" s="667" t="s">
        <v>55</v>
      </c>
      <c r="R10" s="16">
        <v>2</v>
      </c>
      <c r="S10" s="161" t="s">
        <v>56</v>
      </c>
      <c r="T10" s="100" t="s">
        <v>57</v>
      </c>
      <c r="U10" s="27"/>
      <c r="V10" s="27"/>
    </row>
    <row r="11" spans="1:22" s="6" customFormat="1" ht="12.75" x14ac:dyDescent="0.2">
      <c r="A11" s="92">
        <v>1.3</v>
      </c>
      <c r="B11" s="25">
        <v>1</v>
      </c>
      <c r="C11" s="98" t="s">
        <v>58</v>
      </c>
      <c r="D11" s="99">
        <v>1</v>
      </c>
      <c r="E11" s="95" t="s">
        <v>59</v>
      </c>
      <c r="F11" s="100" t="s">
        <v>60</v>
      </c>
      <c r="G11" s="119">
        <v>1</v>
      </c>
      <c r="H11" s="5">
        <v>1</v>
      </c>
      <c r="I11" s="15" t="s">
        <v>58</v>
      </c>
      <c r="J11" s="16">
        <v>1</v>
      </c>
      <c r="K11" s="161" t="s">
        <v>59</v>
      </c>
      <c r="L11" s="100" t="s">
        <v>60</v>
      </c>
      <c r="M11" s="667" t="s">
        <v>58</v>
      </c>
      <c r="N11" s="16">
        <v>1</v>
      </c>
      <c r="O11" s="161" t="s">
        <v>59</v>
      </c>
      <c r="P11" s="100" t="s">
        <v>60</v>
      </c>
      <c r="Q11" s="667" t="s">
        <v>58</v>
      </c>
      <c r="R11" s="16">
        <v>1</v>
      </c>
      <c r="S11" s="161" t="s">
        <v>59</v>
      </c>
      <c r="T11" s="100" t="s">
        <v>60</v>
      </c>
      <c r="U11" s="28"/>
      <c r="V11" s="28"/>
    </row>
    <row r="12" spans="1:22" s="6" customFormat="1" ht="12.75" x14ac:dyDescent="0.2">
      <c r="A12" s="92">
        <v>1.4</v>
      </c>
      <c r="B12" s="25">
        <v>1</v>
      </c>
      <c r="C12" s="98" t="s">
        <v>61</v>
      </c>
      <c r="D12" s="99">
        <v>2</v>
      </c>
      <c r="E12" s="95" t="s">
        <v>62</v>
      </c>
      <c r="F12" s="100" t="s">
        <v>63</v>
      </c>
      <c r="G12" s="444">
        <v>1</v>
      </c>
      <c r="H12" s="448">
        <v>1</v>
      </c>
      <c r="I12" s="442" t="s">
        <v>61</v>
      </c>
      <c r="J12" s="169">
        <v>3</v>
      </c>
      <c r="K12" s="161" t="s">
        <v>62</v>
      </c>
      <c r="L12" s="100" t="s">
        <v>63</v>
      </c>
      <c r="M12" s="615" t="s">
        <v>61</v>
      </c>
      <c r="N12" s="169">
        <v>3</v>
      </c>
      <c r="O12" s="161" t="s">
        <v>62</v>
      </c>
      <c r="P12" s="100" t="s">
        <v>63</v>
      </c>
      <c r="Q12" s="615" t="s">
        <v>61</v>
      </c>
      <c r="R12" s="169">
        <v>3</v>
      </c>
      <c r="S12" s="161" t="s">
        <v>62</v>
      </c>
      <c r="T12" s="100" t="s">
        <v>63</v>
      </c>
      <c r="U12" s="28"/>
      <c r="V12" s="28"/>
    </row>
    <row r="13" spans="1:22" s="6" customFormat="1" ht="12.75" x14ac:dyDescent="0.2">
      <c r="A13" s="441">
        <v>1.5</v>
      </c>
      <c r="B13" s="154">
        <v>2</v>
      </c>
      <c r="C13" s="102" t="s">
        <v>64</v>
      </c>
      <c r="D13" s="103">
        <v>2</v>
      </c>
      <c r="E13" s="95" t="s">
        <v>65</v>
      </c>
      <c r="F13" s="104" t="s">
        <v>66</v>
      </c>
      <c r="G13" s="132">
        <v>2</v>
      </c>
      <c r="H13" s="133">
        <v>1</v>
      </c>
      <c r="I13" s="121" t="s">
        <v>67</v>
      </c>
      <c r="J13" s="122">
        <v>1</v>
      </c>
      <c r="K13" s="161" t="s">
        <v>68</v>
      </c>
      <c r="L13" s="250" t="s">
        <v>69</v>
      </c>
      <c r="M13" s="164" t="s">
        <v>67</v>
      </c>
      <c r="N13" s="122">
        <v>1</v>
      </c>
      <c r="O13" s="161" t="s">
        <v>68</v>
      </c>
      <c r="P13" s="250" t="s">
        <v>69</v>
      </c>
      <c r="Q13" s="164" t="s">
        <v>67</v>
      </c>
      <c r="R13" s="122">
        <v>1</v>
      </c>
      <c r="S13" s="161" t="s">
        <v>68</v>
      </c>
      <c r="T13" s="250" t="s">
        <v>69</v>
      </c>
      <c r="U13" s="473" t="s">
        <v>70</v>
      </c>
      <c r="V13" s="28"/>
    </row>
    <row r="14" spans="1:22" s="6" customFormat="1" ht="12" x14ac:dyDescent="0.2">
      <c r="A14" s="440">
        <v>1.6</v>
      </c>
      <c r="B14" s="25">
        <v>2</v>
      </c>
      <c r="C14" s="438" t="s">
        <v>71</v>
      </c>
      <c r="D14" s="105">
        <v>2</v>
      </c>
      <c r="E14" s="95" t="s">
        <v>72</v>
      </c>
      <c r="F14" s="100" t="s">
        <v>73</v>
      </c>
      <c r="G14" s="444">
        <v>2</v>
      </c>
      <c r="H14" s="448">
        <v>1</v>
      </c>
      <c r="I14" s="442" t="s">
        <v>74</v>
      </c>
      <c r="J14" s="124">
        <v>3</v>
      </c>
      <c r="K14" s="161" t="s">
        <v>72</v>
      </c>
      <c r="L14" s="106" t="s">
        <v>75</v>
      </c>
      <c r="M14" s="615" t="s">
        <v>74</v>
      </c>
      <c r="N14" s="124">
        <v>3</v>
      </c>
      <c r="O14" s="161" t="s">
        <v>72</v>
      </c>
      <c r="P14" s="106" t="s">
        <v>75</v>
      </c>
      <c r="Q14" s="615" t="s">
        <v>74</v>
      </c>
      <c r="R14" s="124">
        <v>3</v>
      </c>
      <c r="S14" s="161" t="s">
        <v>72</v>
      </c>
      <c r="T14" s="106" t="s">
        <v>75</v>
      </c>
      <c r="U14" s="29"/>
      <c r="V14" s="29"/>
    </row>
    <row r="15" spans="1:22" s="6" customFormat="1" ht="12" x14ac:dyDescent="0.2">
      <c r="A15" s="441">
        <v>1.7</v>
      </c>
      <c r="B15" s="154">
        <v>2</v>
      </c>
      <c r="C15" s="102" t="s">
        <v>76</v>
      </c>
      <c r="D15" s="103">
        <v>1</v>
      </c>
      <c r="E15" s="95" t="s">
        <v>77</v>
      </c>
      <c r="F15" s="104" t="s">
        <v>78</v>
      </c>
      <c r="G15" s="132">
        <v>2</v>
      </c>
      <c r="H15" s="133">
        <v>1</v>
      </c>
      <c r="I15" s="121" t="s">
        <v>79</v>
      </c>
      <c r="J15" s="122">
        <v>3</v>
      </c>
      <c r="K15" s="161" t="s">
        <v>80</v>
      </c>
      <c r="L15" s="250" t="s">
        <v>81</v>
      </c>
      <c r="M15" s="164" t="s">
        <v>79</v>
      </c>
      <c r="N15" s="122">
        <v>3</v>
      </c>
      <c r="O15" s="161" t="s">
        <v>80</v>
      </c>
      <c r="P15" s="250" t="s">
        <v>81</v>
      </c>
      <c r="Q15" s="164" t="s">
        <v>79</v>
      </c>
      <c r="R15" s="122">
        <v>3</v>
      </c>
      <c r="S15" s="161" t="s">
        <v>80</v>
      </c>
      <c r="T15" s="250" t="s">
        <v>81</v>
      </c>
      <c r="U15" s="29" t="s">
        <v>82</v>
      </c>
      <c r="V15" s="29" t="s">
        <v>83</v>
      </c>
    </row>
    <row r="16" spans="1:22" s="6" customFormat="1" ht="12" x14ac:dyDescent="0.2">
      <c r="A16" s="441">
        <v>1.8</v>
      </c>
      <c r="B16" s="154">
        <v>2</v>
      </c>
      <c r="C16" s="102" t="s">
        <v>84</v>
      </c>
      <c r="D16" s="103">
        <v>1</v>
      </c>
      <c r="E16" s="95" t="s">
        <v>85</v>
      </c>
      <c r="F16" s="104" t="s">
        <v>86</v>
      </c>
      <c r="G16" s="132">
        <v>2</v>
      </c>
      <c r="H16" s="133">
        <v>1</v>
      </c>
      <c r="I16" s="121" t="s">
        <v>87</v>
      </c>
      <c r="J16" s="122">
        <v>1</v>
      </c>
      <c r="K16" s="161" t="s">
        <v>88</v>
      </c>
      <c r="L16" s="250" t="s">
        <v>89</v>
      </c>
      <c r="M16" s="164" t="s">
        <v>87</v>
      </c>
      <c r="N16" s="122">
        <v>1</v>
      </c>
      <c r="O16" s="161" t="s">
        <v>88</v>
      </c>
      <c r="P16" s="250" t="s">
        <v>89</v>
      </c>
      <c r="Q16" s="164" t="s">
        <v>87</v>
      </c>
      <c r="R16" s="122">
        <v>1</v>
      </c>
      <c r="S16" s="161" t="s">
        <v>88</v>
      </c>
      <c r="T16" s="250" t="s">
        <v>89</v>
      </c>
      <c r="U16" s="29" t="s">
        <v>90</v>
      </c>
      <c r="V16" s="29"/>
    </row>
    <row r="17" spans="1:22" s="6" customFormat="1" ht="12" x14ac:dyDescent="0.2">
      <c r="A17" s="440">
        <v>2.1</v>
      </c>
      <c r="B17" s="25">
        <v>3</v>
      </c>
      <c r="C17" s="438" t="s">
        <v>91</v>
      </c>
      <c r="D17" s="105">
        <v>1</v>
      </c>
      <c r="E17" s="95" t="s">
        <v>92</v>
      </c>
      <c r="F17" s="106" t="s">
        <v>93</v>
      </c>
      <c r="G17" s="444">
        <v>3</v>
      </c>
      <c r="H17" s="448">
        <v>2</v>
      </c>
      <c r="I17" s="442" t="s">
        <v>91</v>
      </c>
      <c r="J17" s="169">
        <v>1</v>
      </c>
      <c r="K17" s="161" t="s">
        <v>92</v>
      </c>
      <c r="L17" s="106" t="s">
        <v>93</v>
      </c>
      <c r="M17" s="615" t="s">
        <v>94</v>
      </c>
      <c r="N17" s="170">
        <v>2</v>
      </c>
      <c r="O17" s="161" t="s">
        <v>92</v>
      </c>
      <c r="P17" s="106" t="s">
        <v>93</v>
      </c>
      <c r="Q17" s="615" t="s">
        <v>94</v>
      </c>
      <c r="R17" s="170">
        <v>2</v>
      </c>
      <c r="S17" s="161" t="s">
        <v>92</v>
      </c>
      <c r="T17" s="106" t="s">
        <v>93</v>
      </c>
      <c r="U17" s="171"/>
      <c r="V17" s="29" t="s">
        <v>95</v>
      </c>
    </row>
    <row r="18" spans="1:22" s="6" customFormat="1" ht="12" x14ac:dyDescent="0.2">
      <c r="A18" s="441">
        <v>2.2000000000000002</v>
      </c>
      <c r="B18" s="154">
        <v>3</v>
      </c>
      <c r="C18" s="102" t="s">
        <v>96</v>
      </c>
      <c r="D18" s="103">
        <v>2</v>
      </c>
      <c r="E18" s="95" t="s">
        <v>97</v>
      </c>
      <c r="F18" s="104" t="s">
        <v>98</v>
      </c>
      <c r="G18" s="127">
        <v>3</v>
      </c>
      <c r="H18" s="128">
        <v>2</v>
      </c>
      <c r="I18" s="129" t="s">
        <v>96</v>
      </c>
      <c r="J18" s="130">
        <v>2</v>
      </c>
      <c r="K18" s="161" t="s">
        <v>99</v>
      </c>
      <c r="L18" s="614" t="s">
        <v>100</v>
      </c>
      <c r="M18" s="668" t="s">
        <v>146</v>
      </c>
      <c r="N18" s="166"/>
      <c r="O18" s="166"/>
      <c r="P18" s="310" t="s">
        <v>365</v>
      </c>
      <c r="Q18" s="668" t="s">
        <v>126</v>
      </c>
      <c r="R18" s="166"/>
      <c r="S18" s="166"/>
      <c r="T18" s="310" t="s">
        <v>365</v>
      </c>
      <c r="U18" s="29" t="s">
        <v>101</v>
      </c>
      <c r="V18" s="29"/>
    </row>
    <row r="19" spans="1:22" s="6" customFormat="1" ht="12" x14ac:dyDescent="0.2">
      <c r="A19" s="92">
        <v>2.2999999999999998</v>
      </c>
      <c r="B19" s="25">
        <v>3</v>
      </c>
      <c r="C19" s="98" t="s">
        <v>102</v>
      </c>
      <c r="D19" s="99">
        <v>1</v>
      </c>
      <c r="E19" s="95" t="s">
        <v>103</v>
      </c>
      <c r="F19" s="100" t="s">
        <v>104</v>
      </c>
      <c r="G19" s="119">
        <v>3</v>
      </c>
      <c r="H19" s="5">
        <v>2</v>
      </c>
      <c r="I19" s="15" t="s">
        <v>102</v>
      </c>
      <c r="J19" s="16">
        <v>1</v>
      </c>
      <c r="K19" s="161" t="s">
        <v>103</v>
      </c>
      <c r="L19" s="100" t="s">
        <v>104</v>
      </c>
      <c r="M19" s="667" t="s">
        <v>102</v>
      </c>
      <c r="N19" s="16">
        <v>1</v>
      </c>
      <c r="O19" s="161" t="s">
        <v>103</v>
      </c>
      <c r="P19" s="100" t="s">
        <v>104</v>
      </c>
      <c r="Q19" s="667" t="s">
        <v>102</v>
      </c>
      <c r="R19" s="16">
        <v>1</v>
      </c>
      <c r="S19" s="161" t="s">
        <v>103</v>
      </c>
      <c r="T19" s="100" t="s">
        <v>104</v>
      </c>
      <c r="U19" s="29"/>
      <c r="V19" s="29"/>
    </row>
    <row r="20" spans="1:22" s="6" customFormat="1" ht="12" x14ac:dyDescent="0.2">
      <c r="A20" s="92">
        <v>2.4</v>
      </c>
      <c r="B20" s="25">
        <v>3</v>
      </c>
      <c r="C20" s="98" t="s">
        <v>105</v>
      </c>
      <c r="D20" s="99">
        <v>2</v>
      </c>
      <c r="E20" s="95" t="s">
        <v>106</v>
      </c>
      <c r="F20" s="100" t="s">
        <v>107</v>
      </c>
      <c r="G20" s="119">
        <v>3</v>
      </c>
      <c r="H20" s="5">
        <v>2</v>
      </c>
      <c r="I20" s="15" t="s">
        <v>105</v>
      </c>
      <c r="J20" s="16">
        <v>2</v>
      </c>
      <c r="K20" s="161" t="s">
        <v>106</v>
      </c>
      <c r="L20" s="100" t="s">
        <v>107</v>
      </c>
      <c r="M20" s="667" t="s">
        <v>105</v>
      </c>
      <c r="N20" s="16">
        <v>2</v>
      </c>
      <c r="O20" s="161" t="s">
        <v>106</v>
      </c>
      <c r="P20" s="100" t="s">
        <v>107</v>
      </c>
      <c r="Q20" s="667" t="s">
        <v>105</v>
      </c>
      <c r="R20" s="16">
        <v>2</v>
      </c>
      <c r="S20" s="161" t="s">
        <v>106</v>
      </c>
      <c r="T20" s="100" t="s">
        <v>107</v>
      </c>
      <c r="U20" s="29"/>
      <c r="V20" s="29"/>
    </row>
    <row r="21" spans="1:22" s="6" customFormat="1" ht="12" x14ac:dyDescent="0.2">
      <c r="A21" s="441">
        <v>2.5</v>
      </c>
      <c r="B21" s="154">
        <v>4</v>
      </c>
      <c r="C21" s="102" t="s">
        <v>108</v>
      </c>
      <c r="D21" s="103">
        <v>1</v>
      </c>
      <c r="E21" s="95" t="s">
        <v>109</v>
      </c>
      <c r="F21" s="104" t="s">
        <v>110</v>
      </c>
      <c r="G21" s="132">
        <v>4</v>
      </c>
      <c r="H21" s="133">
        <v>2</v>
      </c>
      <c r="I21" s="144" t="s">
        <v>108</v>
      </c>
      <c r="J21" s="148">
        <v>1</v>
      </c>
      <c r="K21" s="161" t="s">
        <v>99</v>
      </c>
      <c r="L21" s="614" t="s">
        <v>361</v>
      </c>
      <c r="M21" s="250" t="s">
        <v>111</v>
      </c>
      <c r="N21" s="240">
        <v>1</v>
      </c>
      <c r="O21" s="161" t="s">
        <v>112</v>
      </c>
      <c r="P21" s="123" t="s">
        <v>113</v>
      </c>
      <c r="Q21" s="250" t="s">
        <v>111</v>
      </c>
      <c r="R21" s="240">
        <v>1</v>
      </c>
      <c r="S21" s="161" t="s">
        <v>112</v>
      </c>
      <c r="T21" s="123" t="s">
        <v>113</v>
      </c>
      <c r="U21" s="29" t="s">
        <v>114</v>
      </c>
      <c r="V21" s="29"/>
    </row>
    <row r="22" spans="1:22" s="6" customFormat="1" ht="12.75" x14ac:dyDescent="0.2">
      <c r="A22" s="440">
        <v>2.6</v>
      </c>
      <c r="B22" s="25">
        <v>4</v>
      </c>
      <c r="C22" s="438" t="s">
        <v>115</v>
      </c>
      <c r="D22" s="105">
        <v>2</v>
      </c>
      <c r="E22" s="95" t="s">
        <v>116</v>
      </c>
      <c r="F22" s="106" t="s">
        <v>117</v>
      </c>
      <c r="G22" s="444">
        <v>4</v>
      </c>
      <c r="H22" s="448">
        <v>2</v>
      </c>
      <c r="I22" s="442" t="s">
        <v>118</v>
      </c>
      <c r="J22" s="124">
        <v>3</v>
      </c>
      <c r="K22" s="161" t="s">
        <v>116</v>
      </c>
      <c r="L22" s="106" t="s">
        <v>119</v>
      </c>
      <c r="M22" s="615" t="s">
        <v>118</v>
      </c>
      <c r="N22" s="124">
        <v>3</v>
      </c>
      <c r="O22" s="161" t="s">
        <v>116</v>
      </c>
      <c r="P22" s="106" t="s">
        <v>119</v>
      </c>
      <c r="Q22" s="615" t="s">
        <v>118</v>
      </c>
      <c r="R22" s="124">
        <v>3</v>
      </c>
      <c r="S22" s="161" t="s">
        <v>116</v>
      </c>
      <c r="T22" s="106" t="s">
        <v>119</v>
      </c>
      <c r="U22" s="27"/>
      <c r="V22" s="27"/>
    </row>
    <row r="23" spans="1:22" s="6" customFormat="1" ht="12.75" x14ac:dyDescent="0.2">
      <c r="A23" s="92">
        <v>2.7</v>
      </c>
      <c r="B23" s="25">
        <v>4</v>
      </c>
      <c r="C23" s="98" t="s">
        <v>120</v>
      </c>
      <c r="D23" s="99">
        <v>1</v>
      </c>
      <c r="E23" s="95" t="s">
        <v>121</v>
      </c>
      <c r="F23" s="100" t="s">
        <v>122</v>
      </c>
      <c r="G23" s="119">
        <v>4</v>
      </c>
      <c r="H23" s="5">
        <v>2</v>
      </c>
      <c r="I23" s="15" t="s">
        <v>120</v>
      </c>
      <c r="J23" s="16">
        <v>1</v>
      </c>
      <c r="K23" s="161" t="s">
        <v>121</v>
      </c>
      <c r="L23" s="100" t="s">
        <v>122</v>
      </c>
      <c r="M23" s="667" t="s">
        <v>120</v>
      </c>
      <c r="N23" s="16">
        <v>1</v>
      </c>
      <c r="O23" s="161" t="s">
        <v>121</v>
      </c>
      <c r="P23" s="100" t="s">
        <v>122</v>
      </c>
      <c r="Q23" s="667" t="s">
        <v>120</v>
      </c>
      <c r="R23" s="16">
        <v>1</v>
      </c>
      <c r="S23" s="161" t="s">
        <v>121</v>
      </c>
      <c r="T23" s="100" t="s">
        <v>122</v>
      </c>
      <c r="U23" s="27"/>
      <c r="V23" s="27"/>
    </row>
    <row r="24" spans="1:22" s="6" customFormat="1" ht="12" x14ac:dyDescent="0.2">
      <c r="A24" s="441">
        <v>2.8</v>
      </c>
      <c r="B24" s="154">
        <v>4</v>
      </c>
      <c r="C24" s="102" t="s">
        <v>123</v>
      </c>
      <c r="D24" s="103">
        <v>1</v>
      </c>
      <c r="E24" s="95" t="s">
        <v>124</v>
      </c>
      <c r="F24" s="104" t="s">
        <v>125</v>
      </c>
      <c r="G24" s="134">
        <v>4</v>
      </c>
      <c r="H24" s="135">
        <v>2</v>
      </c>
      <c r="I24" s="129" t="s">
        <v>126</v>
      </c>
      <c r="J24" s="130"/>
      <c r="K24" s="161" t="s">
        <v>99</v>
      </c>
      <c r="L24" s="614" t="s">
        <v>127</v>
      </c>
      <c r="M24" s="668" t="s">
        <v>146</v>
      </c>
      <c r="N24" s="130"/>
      <c r="O24" s="161"/>
      <c r="P24" s="310" t="s">
        <v>366</v>
      </c>
      <c r="Q24" s="668" t="s">
        <v>126</v>
      </c>
      <c r="R24" s="130"/>
      <c r="S24" s="161"/>
      <c r="T24" s="310" t="s">
        <v>366</v>
      </c>
      <c r="U24" s="29" t="s">
        <v>128</v>
      </c>
      <c r="V24" s="29"/>
    </row>
    <row r="25" spans="1:22" s="6" customFormat="1" ht="12" x14ac:dyDescent="0.2">
      <c r="A25" s="441">
        <v>3.1</v>
      </c>
      <c r="B25" s="154">
        <v>5</v>
      </c>
      <c r="C25" s="102" t="s">
        <v>129</v>
      </c>
      <c r="D25" s="103">
        <v>1</v>
      </c>
      <c r="E25" s="95" t="s">
        <v>130</v>
      </c>
      <c r="F25" s="104" t="s">
        <v>131</v>
      </c>
      <c r="G25" s="132">
        <v>5</v>
      </c>
      <c r="H25" s="133">
        <v>3</v>
      </c>
      <c r="I25" s="121" t="s">
        <v>132</v>
      </c>
      <c r="J25" s="122">
        <v>1</v>
      </c>
      <c r="K25" s="161" t="s">
        <v>133</v>
      </c>
      <c r="L25" s="250" t="s">
        <v>134</v>
      </c>
      <c r="M25" s="164" t="s">
        <v>132</v>
      </c>
      <c r="N25" s="122">
        <v>1</v>
      </c>
      <c r="O25" s="161" t="s">
        <v>133</v>
      </c>
      <c r="P25" s="250" t="s">
        <v>134</v>
      </c>
      <c r="Q25" s="164" t="s">
        <v>132</v>
      </c>
      <c r="R25" s="122">
        <v>1</v>
      </c>
      <c r="S25" s="161" t="s">
        <v>133</v>
      </c>
      <c r="T25" s="250" t="s">
        <v>134</v>
      </c>
      <c r="U25" s="29"/>
      <c r="V25" s="29"/>
    </row>
    <row r="26" spans="1:22" s="6" customFormat="1" ht="12" x14ac:dyDescent="0.2">
      <c r="A26" s="440">
        <v>3.2</v>
      </c>
      <c r="B26" s="25">
        <v>5</v>
      </c>
      <c r="C26" s="438" t="s">
        <v>135</v>
      </c>
      <c r="D26" s="105">
        <v>1</v>
      </c>
      <c r="E26" s="95" t="s">
        <v>136</v>
      </c>
      <c r="F26" s="100" t="s">
        <v>137</v>
      </c>
      <c r="G26" s="444">
        <v>5</v>
      </c>
      <c r="H26" s="448">
        <v>3</v>
      </c>
      <c r="I26" s="442" t="s">
        <v>135</v>
      </c>
      <c r="J26" s="124">
        <v>1</v>
      </c>
      <c r="K26" s="161" t="s">
        <v>136</v>
      </c>
      <c r="L26" s="100" t="s">
        <v>137</v>
      </c>
      <c r="M26" s="615" t="s">
        <v>138</v>
      </c>
      <c r="N26" s="105">
        <v>2</v>
      </c>
      <c r="O26" s="161" t="s">
        <v>136</v>
      </c>
      <c r="P26" s="100" t="s">
        <v>137</v>
      </c>
      <c r="Q26" s="615" t="s">
        <v>138</v>
      </c>
      <c r="R26" s="105">
        <v>2</v>
      </c>
      <c r="S26" s="161" t="s">
        <v>136</v>
      </c>
      <c r="T26" s="100" t="s">
        <v>137</v>
      </c>
      <c r="U26" s="29"/>
      <c r="V26" s="29"/>
    </row>
    <row r="27" spans="1:22" s="6" customFormat="1" ht="12" x14ac:dyDescent="0.2">
      <c r="A27" s="92">
        <v>3.3</v>
      </c>
      <c r="B27" s="25">
        <v>5</v>
      </c>
      <c r="C27" s="98" t="s">
        <v>139</v>
      </c>
      <c r="D27" s="99">
        <v>2</v>
      </c>
      <c r="E27" s="95" t="s">
        <v>140</v>
      </c>
      <c r="F27" s="100" t="s">
        <v>141</v>
      </c>
      <c r="G27" s="119">
        <v>5</v>
      </c>
      <c r="H27" s="5">
        <v>3</v>
      </c>
      <c r="I27" s="15" t="s">
        <v>139</v>
      </c>
      <c r="J27" s="16">
        <v>2</v>
      </c>
      <c r="K27" s="161" t="s">
        <v>140</v>
      </c>
      <c r="L27" s="100" t="s">
        <v>141</v>
      </c>
      <c r="M27" s="667" t="s">
        <v>139</v>
      </c>
      <c r="N27" s="16">
        <v>2</v>
      </c>
      <c r="O27" s="161" t="s">
        <v>140</v>
      </c>
      <c r="P27" s="100" t="s">
        <v>141</v>
      </c>
      <c r="Q27" s="15" t="s">
        <v>139</v>
      </c>
      <c r="R27" s="16">
        <v>2</v>
      </c>
      <c r="S27" s="161" t="s">
        <v>140</v>
      </c>
      <c r="T27" s="100" t="s">
        <v>141</v>
      </c>
      <c r="U27" s="29"/>
      <c r="V27" s="29"/>
    </row>
    <row r="28" spans="1:22" s="6" customFormat="1" ht="12" x14ac:dyDescent="0.2">
      <c r="A28" s="441">
        <v>3.4</v>
      </c>
      <c r="B28" s="154">
        <v>5</v>
      </c>
      <c r="C28" s="102" t="s">
        <v>142</v>
      </c>
      <c r="D28" s="103">
        <v>1</v>
      </c>
      <c r="E28" s="95" t="s">
        <v>143</v>
      </c>
      <c r="F28" s="104" t="s">
        <v>144</v>
      </c>
      <c r="G28" s="134">
        <v>6</v>
      </c>
      <c r="H28" s="135">
        <v>3</v>
      </c>
      <c r="I28" s="144" t="s">
        <v>142</v>
      </c>
      <c r="J28" s="148">
        <v>1</v>
      </c>
      <c r="K28" s="161" t="s">
        <v>359</v>
      </c>
      <c r="L28" s="614" t="s">
        <v>145</v>
      </c>
      <c r="M28" s="670" t="s">
        <v>142</v>
      </c>
      <c r="N28" s="148">
        <v>1</v>
      </c>
      <c r="O28" s="161" t="s">
        <v>359</v>
      </c>
      <c r="P28" s="614" t="s">
        <v>145</v>
      </c>
      <c r="Q28" s="310" t="s">
        <v>146</v>
      </c>
      <c r="R28" s="166"/>
      <c r="S28" s="166"/>
      <c r="T28" s="310" t="s">
        <v>147</v>
      </c>
      <c r="U28" s="29" t="s">
        <v>148</v>
      </c>
      <c r="V28" s="29"/>
    </row>
    <row r="29" spans="1:22" s="6" customFormat="1" ht="12" x14ac:dyDescent="0.2">
      <c r="A29" s="441">
        <v>3.5</v>
      </c>
      <c r="B29" s="154">
        <v>6</v>
      </c>
      <c r="C29" s="102" t="s">
        <v>149</v>
      </c>
      <c r="D29" s="103">
        <v>2</v>
      </c>
      <c r="E29" s="95" t="s">
        <v>150</v>
      </c>
      <c r="F29" s="104" t="s">
        <v>151</v>
      </c>
      <c r="G29" s="134">
        <v>5</v>
      </c>
      <c r="H29" s="135">
        <v>3</v>
      </c>
      <c r="I29" s="144" t="s">
        <v>149</v>
      </c>
      <c r="J29" s="148">
        <v>2</v>
      </c>
      <c r="K29" s="161" t="s">
        <v>359</v>
      </c>
      <c r="L29" s="614" t="s">
        <v>152</v>
      </c>
      <c r="M29" s="670" t="s">
        <v>149</v>
      </c>
      <c r="N29" s="148">
        <v>2</v>
      </c>
      <c r="O29" s="161" t="s">
        <v>359</v>
      </c>
      <c r="P29" s="614" t="s">
        <v>152</v>
      </c>
      <c r="Q29" s="310" t="s">
        <v>146</v>
      </c>
      <c r="R29" s="166"/>
      <c r="S29" s="166"/>
      <c r="T29" s="310" t="s">
        <v>153</v>
      </c>
      <c r="U29" s="29" t="s">
        <v>154</v>
      </c>
      <c r="V29" s="29"/>
    </row>
    <row r="30" spans="1:22" s="6" customFormat="1" ht="12" x14ac:dyDescent="0.2">
      <c r="A30" s="441">
        <v>3.6</v>
      </c>
      <c r="B30" s="154">
        <v>6</v>
      </c>
      <c r="C30" s="102" t="s">
        <v>155</v>
      </c>
      <c r="D30" s="103">
        <v>3</v>
      </c>
      <c r="E30" s="95" t="s">
        <v>2</v>
      </c>
      <c r="F30" s="104" t="s">
        <v>156</v>
      </c>
      <c r="G30" s="152">
        <v>7</v>
      </c>
      <c r="H30" s="133">
        <v>3</v>
      </c>
      <c r="I30" s="121" t="s">
        <v>157</v>
      </c>
      <c r="J30" s="122">
        <v>1</v>
      </c>
      <c r="K30" s="162" t="s">
        <v>158</v>
      </c>
      <c r="L30" s="250" t="s">
        <v>156</v>
      </c>
      <c r="M30" s="164" t="s">
        <v>157</v>
      </c>
      <c r="N30" s="122">
        <v>1</v>
      </c>
      <c r="O30" s="162" t="s">
        <v>158</v>
      </c>
      <c r="P30" s="250" t="s">
        <v>156</v>
      </c>
      <c r="Q30" s="250"/>
      <c r="R30" s="165"/>
      <c r="S30" s="165"/>
      <c r="T30" s="123"/>
      <c r="U30" s="29" t="s">
        <v>159</v>
      </c>
      <c r="V30" s="29" t="s">
        <v>160</v>
      </c>
    </row>
    <row r="31" spans="1:22" s="6" customFormat="1" ht="12" x14ac:dyDescent="0.2">
      <c r="A31" s="92">
        <v>3.7</v>
      </c>
      <c r="B31" s="25">
        <v>6</v>
      </c>
      <c r="C31" s="98" t="s">
        <v>146</v>
      </c>
      <c r="D31" s="99"/>
      <c r="E31" s="95" t="s">
        <v>146</v>
      </c>
      <c r="F31" s="100" t="s">
        <v>161</v>
      </c>
      <c r="G31" s="132">
        <v>6</v>
      </c>
      <c r="H31" s="133">
        <v>3</v>
      </c>
      <c r="I31" s="121" t="s">
        <v>146</v>
      </c>
      <c r="J31" s="122"/>
      <c r="K31" s="161" t="s">
        <v>359</v>
      </c>
      <c r="L31" s="614" t="s">
        <v>162</v>
      </c>
      <c r="M31" s="668" t="s">
        <v>146</v>
      </c>
      <c r="N31" s="122"/>
      <c r="O31" s="161" t="s">
        <v>359</v>
      </c>
      <c r="P31" s="614" t="s">
        <v>162</v>
      </c>
      <c r="Q31" s="250" t="s">
        <v>163</v>
      </c>
      <c r="R31" s="240">
        <v>2</v>
      </c>
      <c r="S31" s="611" t="s">
        <v>164</v>
      </c>
      <c r="T31" s="123" t="s">
        <v>165</v>
      </c>
      <c r="U31" s="29"/>
      <c r="V31" s="29"/>
    </row>
    <row r="32" spans="1:22" s="6" customFormat="1" ht="12.75" x14ac:dyDescent="0.2">
      <c r="A32" s="441">
        <v>3.8</v>
      </c>
      <c r="B32" s="154">
        <v>6</v>
      </c>
      <c r="C32" s="102" t="s">
        <v>166</v>
      </c>
      <c r="D32" s="103">
        <v>1</v>
      </c>
      <c r="E32" s="95" t="s">
        <v>167</v>
      </c>
      <c r="F32" s="104" t="s">
        <v>168</v>
      </c>
      <c r="G32" s="132">
        <v>6</v>
      </c>
      <c r="H32" s="133">
        <v>3</v>
      </c>
      <c r="I32" s="144" t="s">
        <v>166</v>
      </c>
      <c r="J32" s="148">
        <v>1</v>
      </c>
      <c r="K32" s="161" t="s">
        <v>359</v>
      </c>
      <c r="L32" s="614" t="s">
        <v>169</v>
      </c>
      <c r="M32" s="670" t="s">
        <v>166</v>
      </c>
      <c r="N32" s="148">
        <v>1</v>
      </c>
      <c r="O32" s="161" t="s">
        <v>359</v>
      </c>
      <c r="P32" s="614" t="s">
        <v>169</v>
      </c>
      <c r="Q32" s="250" t="s">
        <v>170</v>
      </c>
      <c r="R32" s="240">
        <v>1</v>
      </c>
      <c r="S32" s="611" t="s">
        <v>171</v>
      </c>
      <c r="T32" s="123" t="s">
        <v>172</v>
      </c>
      <c r="U32" s="29" t="s">
        <v>148</v>
      </c>
      <c r="V32" s="27"/>
    </row>
    <row r="33" spans="1:22" s="6" customFormat="1" ht="12.75" x14ac:dyDescent="0.2">
      <c r="A33" s="92">
        <v>4.0999999999999996</v>
      </c>
      <c r="B33" s="25">
        <v>7</v>
      </c>
      <c r="C33" s="438" t="s">
        <v>314</v>
      </c>
      <c r="D33" s="170">
        <v>1</v>
      </c>
      <c r="E33" s="95" t="s">
        <v>173</v>
      </c>
      <c r="F33" s="100" t="s">
        <v>174</v>
      </c>
      <c r="G33" s="119">
        <v>7</v>
      </c>
      <c r="H33" s="5">
        <v>4</v>
      </c>
      <c r="I33" s="442" t="s">
        <v>175</v>
      </c>
      <c r="J33" s="169">
        <v>2</v>
      </c>
      <c r="K33" s="161" t="s">
        <v>173</v>
      </c>
      <c r="L33" s="100" t="s">
        <v>174</v>
      </c>
      <c r="M33" s="615" t="s">
        <v>175</v>
      </c>
      <c r="N33" s="169">
        <v>2</v>
      </c>
      <c r="O33" s="161" t="s">
        <v>173</v>
      </c>
      <c r="P33" s="100" t="s">
        <v>174</v>
      </c>
      <c r="Q33" s="100"/>
      <c r="R33" s="156"/>
      <c r="S33" s="156"/>
      <c r="T33" s="120"/>
      <c r="U33" s="27"/>
      <c r="V33" s="27"/>
    </row>
    <row r="34" spans="1:22" s="6" customFormat="1" ht="12.75" x14ac:dyDescent="0.2">
      <c r="A34" s="92">
        <v>4.2</v>
      </c>
      <c r="B34" s="25">
        <v>7</v>
      </c>
      <c r="C34" s="98" t="s">
        <v>176</v>
      </c>
      <c r="D34" s="99">
        <v>1</v>
      </c>
      <c r="E34" s="95" t="s">
        <v>177</v>
      </c>
      <c r="F34" s="100" t="s">
        <v>178</v>
      </c>
      <c r="G34" s="119">
        <v>7</v>
      </c>
      <c r="H34" s="5">
        <v>4</v>
      </c>
      <c r="I34" s="15" t="s">
        <v>176</v>
      </c>
      <c r="J34" s="16">
        <v>1</v>
      </c>
      <c r="K34" s="161" t="s">
        <v>177</v>
      </c>
      <c r="L34" s="100" t="s">
        <v>178</v>
      </c>
      <c r="M34" s="667" t="s">
        <v>176</v>
      </c>
      <c r="N34" s="16">
        <v>1</v>
      </c>
      <c r="O34" s="161" t="s">
        <v>177</v>
      </c>
      <c r="P34" s="100" t="s">
        <v>178</v>
      </c>
      <c r="Q34" s="100"/>
      <c r="R34" s="156"/>
      <c r="S34" s="156"/>
      <c r="T34" s="120"/>
      <c r="U34" s="27"/>
      <c r="V34" s="27"/>
    </row>
    <row r="35" spans="1:22" s="6" customFormat="1" ht="12.75" x14ac:dyDescent="0.2">
      <c r="A35" s="440">
        <v>4.3</v>
      </c>
      <c r="B35" s="25">
        <v>7</v>
      </c>
      <c r="C35" s="438" t="s">
        <v>356</v>
      </c>
      <c r="D35" s="105">
        <v>1</v>
      </c>
      <c r="E35" s="95" t="s">
        <v>179</v>
      </c>
      <c r="F35" s="106" t="s">
        <v>180</v>
      </c>
      <c r="G35" s="444">
        <v>8</v>
      </c>
      <c r="H35" s="448">
        <v>4</v>
      </c>
      <c r="I35" s="442" t="s">
        <v>356</v>
      </c>
      <c r="J35" s="124">
        <v>1</v>
      </c>
      <c r="K35" s="161" t="s">
        <v>359</v>
      </c>
      <c r="L35" s="614" t="s">
        <v>360</v>
      </c>
      <c r="M35" s="615" t="s">
        <v>356</v>
      </c>
      <c r="N35" s="124">
        <v>1</v>
      </c>
      <c r="O35" s="161" t="s">
        <v>359</v>
      </c>
      <c r="P35" s="614" t="s">
        <v>360</v>
      </c>
      <c r="Q35" s="615" t="s">
        <v>181</v>
      </c>
      <c r="R35" s="105">
        <v>2</v>
      </c>
      <c r="S35" s="161" t="s">
        <v>179</v>
      </c>
      <c r="T35" s="106" t="s">
        <v>182</v>
      </c>
      <c r="U35" s="27"/>
      <c r="V35" s="27"/>
    </row>
    <row r="36" spans="1:22" s="6" customFormat="1" ht="12.75" x14ac:dyDescent="0.2">
      <c r="A36" s="440">
        <v>4.41</v>
      </c>
      <c r="B36" s="153">
        <v>7.1</v>
      </c>
      <c r="C36" s="439" t="s">
        <v>358</v>
      </c>
      <c r="D36" s="109">
        <v>2</v>
      </c>
      <c r="E36" s="110" t="s">
        <v>183</v>
      </c>
      <c r="F36" s="159" t="s">
        <v>184</v>
      </c>
      <c r="G36" s="445">
        <v>7.1</v>
      </c>
      <c r="H36" s="449">
        <v>4</v>
      </c>
      <c r="I36" s="443" t="s">
        <v>358</v>
      </c>
      <c r="J36" s="138">
        <v>3</v>
      </c>
      <c r="K36" s="161" t="s">
        <v>359</v>
      </c>
      <c r="L36" s="614" t="s">
        <v>360</v>
      </c>
      <c r="M36" s="616" t="s">
        <v>358</v>
      </c>
      <c r="N36" s="138">
        <v>3</v>
      </c>
      <c r="O36" s="161" t="s">
        <v>359</v>
      </c>
      <c r="P36" s="614" t="s">
        <v>360</v>
      </c>
      <c r="Q36" s="616" t="s">
        <v>185</v>
      </c>
      <c r="R36" s="109">
        <v>3</v>
      </c>
      <c r="S36" s="163" t="s">
        <v>183</v>
      </c>
      <c r="T36" s="111" t="s">
        <v>186</v>
      </c>
      <c r="U36" s="27"/>
      <c r="V36" s="27"/>
    </row>
    <row r="37" spans="1:22" s="6" customFormat="1" ht="12.75" x14ac:dyDescent="0.2">
      <c r="A37" s="92">
        <v>4.42</v>
      </c>
      <c r="B37" s="153">
        <v>7.2</v>
      </c>
      <c r="C37" s="108" t="s">
        <v>187</v>
      </c>
      <c r="D37" s="113">
        <v>1</v>
      </c>
      <c r="E37" s="110" t="s">
        <v>188</v>
      </c>
      <c r="F37" s="114" t="s">
        <v>189</v>
      </c>
      <c r="G37" s="136">
        <v>7.2</v>
      </c>
      <c r="H37" s="107">
        <v>4</v>
      </c>
      <c r="I37" s="137" t="s">
        <v>187</v>
      </c>
      <c r="J37" s="140">
        <v>1</v>
      </c>
      <c r="K37" s="163" t="s">
        <v>188</v>
      </c>
      <c r="L37" s="114" t="s">
        <v>189</v>
      </c>
      <c r="M37" s="671" t="s">
        <v>187</v>
      </c>
      <c r="N37" s="140">
        <v>1</v>
      </c>
      <c r="O37" s="163" t="s">
        <v>188</v>
      </c>
      <c r="P37" s="114" t="s">
        <v>189</v>
      </c>
      <c r="Q37" s="114"/>
      <c r="R37" s="158"/>
      <c r="S37" s="158"/>
      <c r="T37" s="141"/>
      <c r="U37" s="27"/>
      <c r="V37" s="27"/>
    </row>
    <row r="38" spans="1:22" s="6" customFormat="1" ht="12.75" x14ac:dyDescent="0.2">
      <c r="A38" s="440">
        <v>4.5</v>
      </c>
      <c r="B38" s="25">
        <v>8</v>
      </c>
      <c r="C38" s="438" t="s">
        <v>357</v>
      </c>
      <c r="D38" s="105">
        <v>1</v>
      </c>
      <c r="E38" s="95" t="s">
        <v>190</v>
      </c>
      <c r="F38" s="106" t="s">
        <v>191</v>
      </c>
      <c r="G38" s="444">
        <v>8</v>
      </c>
      <c r="H38" s="448">
        <v>4</v>
      </c>
      <c r="I38" s="442" t="s">
        <v>192</v>
      </c>
      <c r="J38" s="124">
        <v>2</v>
      </c>
      <c r="K38" s="161" t="s">
        <v>190</v>
      </c>
      <c r="L38" s="106" t="s">
        <v>193</v>
      </c>
      <c r="M38" s="615" t="s">
        <v>192</v>
      </c>
      <c r="N38" s="124">
        <v>2</v>
      </c>
      <c r="O38" s="161" t="s">
        <v>190</v>
      </c>
      <c r="P38" s="106" t="s">
        <v>193</v>
      </c>
      <c r="Q38" s="615"/>
      <c r="R38" s="105"/>
      <c r="S38" s="161"/>
      <c r="T38" s="106"/>
      <c r="U38" s="27"/>
      <c r="V38" s="27"/>
    </row>
    <row r="39" spans="1:22" s="6" customFormat="1" ht="12.75" x14ac:dyDescent="0.2">
      <c r="A39" s="441">
        <v>4.5999999999999996</v>
      </c>
      <c r="B39" s="154">
        <v>8</v>
      </c>
      <c r="C39" s="102" t="s">
        <v>194</v>
      </c>
      <c r="D39" s="103">
        <v>1</v>
      </c>
      <c r="E39" s="95" t="s">
        <v>195</v>
      </c>
      <c r="F39" s="104" t="s">
        <v>196</v>
      </c>
      <c r="G39" s="447">
        <v>6</v>
      </c>
      <c r="H39" s="338">
        <v>3</v>
      </c>
      <c r="I39" s="303" t="s">
        <v>194</v>
      </c>
      <c r="J39" s="122">
        <v>1</v>
      </c>
      <c r="K39" s="446" t="s">
        <v>197</v>
      </c>
      <c r="L39" s="234"/>
      <c r="M39" s="668" t="s">
        <v>126</v>
      </c>
      <c r="N39" s="240">
        <v>1</v>
      </c>
      <c r="O39" s="446" t="s">
        <v>368</v>
      </c>
      <c r="P39" s="234"/>
      <c r="Q39" s="250" t="s">
        <v>198</v>
      </c>
      <c r="R39" s="240">
        <v>1</v>
      </c>
      <c r="S39" s="446" t="s">
        <v>197</v>
      </c>
      <c r="T39" s="234" t="s">
        <v>199</v>
      </c>
      <c r="U39" s="29" t="s">
        <v>200</v>
      </c>
      <c r="V39" s="27"/>
    </row>
    <row r="40" spans="1:22" s="6" customFormat="1" ht="12.75" x14ac:dyDescent="0.2">
      <c r="A40" s="92">
        <v>4.71</v>
      </c>
      <c r="B40" s="153">
        <v>8.1</v>
      </c>
      <c r="C40" s="108" t="s">
        <v>201</v>
      </c>
      <c r="D40" s="113">
        <v>1</v>
      </c>
      <c r="E40" s="110" t="s">
        <v>202</v>
      </c>
      <c r="F40" s="114" t="s">
        <v>203</v>
      </c>
      <c r="G40" s="136">
        <v>8.1999999999999993</v>
      </c>
      <c r="H40" s="107">
        <v>4</v>
      </c>
      <c r="I40" s="137" t="s">
        <v>201</v>
      </c>
      <c r="J40" s="140">
        <v>1</v>
      </c>
      <c r="K40" s="163" t="s">
        <v>202</v>
      </c>
      <c r="L40" s="114" t="s">
        <v>204</v>
      </c>
      <c r="M40" s="137" t="s">
        <v>201</v>
      </c>
      <c r="N40" s="140">
        <v>1</v>
      </c>
      <c r="O40" s="163" t="s">
        <v>202</v>
      </c>
      <c r="P40" s="114" t="s">
        <v>204</v>
      </c>
      <c r="Q40" s="137" t="s">
        <v>201</v>
      </c>
      <c r="R40" s="140">
        <v>1</v>
      </c>
      <c r="S40" s="163" t="s">
        <v>202</v>
      </c>
      <c r="T40" s="114" t="s">
        <v>204</v>
      </c>
      <c r="U40" s="27"/>
      <c r="V40" s="27"/>
    </row>
    <row r="41" spans="1:22" s="6" customFormat="1" ht="12.75" x14ac:dyDescent="0.2">
      <c r="A41" s="92">
        <v>4.72</v>
      </c>
      <c r="B41" s="153">
        <v>8.1999999999999993</v>
      </c>
      <c r="C41" s="108" t="s">
        <v>205</v>
      </c>
      <c r="D41" s="113">
        <v>1</v>
      </c>
      <c r="E41" s="110" t="s">
        <v>206</v>
      </c>
      <c r="F41" s="114" t="s">
        <v>207</v>
      </c>
      <c r="G41" s="136">
        <v>8.1999999999999993</v>
      </c>
      <c r="H41" s="107">
        <v>4</v>
      </c>
      <c r="I41" s="137" t="s">
        <v>205</v>
      </c>
      <c r="J41" s="140">
        <v>1</v>
      </c>
      <c r="K41" s="163" t="s">
        <v>206</v>
      </c>
      <c r="L41" s="114" t="s">
        <v>208</v>
      </c>
      <c r="M41" s="137" t="s">
        <v>205</v>
      </c>
      <c r="N41" s="140">
        <v>1</v>
      </c>
      <c r="O41" s="163" t="s">
        <v>206</v>
      </c>
      <c r="P41" s="114" t="s">
        <v>208</v>
      </c>
      <c r="Q41" s="137" t="s">
        <v>205</v>
      </c>
      <c r="R41" s="140">
        <v>1</v>
      </c>
      <c r="S41" s="163" t="s">
        <v>206</v>
      </c>
      <c r="T41" s="114" t="s">
        <v>208</v>
      </c>
      <c r="U41" s="27"/>
      <c r="V41" s="27"/>
    </row>
    <row r="42" spans="1:22" s="6" customFormat="1" ht="12.75" x14ac:dyDescent="0.2">
      <c r="A42" s="5"/>
      <c r="B42" s="155"/>
      <c r="C42" s="91"/>
      <c r="D42" s="90"/>
      <c r="E42" s="144"/>
      <c r="F42" s="145"/>
      <c r="G42" s="25"/>
      <c r="H42" s="90"/>
      <c r="I42" s="15"/>
      <c r="J42" s="16"/>
      <c r="K42" s="15"/>
      <c r="L42" s="146"/>
      <c r="M42" s="146"/>
      <c r="N42" s="146"/>
      <c r="O42" s="146"/>
      <c r="P42" s="146"/>
      <c r="Q42" s="146"/>
      <c r="R42" s="146"/>
      <c r="S42" s="146"/>
      <c r="T42" s="146"/>
      <c r="U42" s="1"/>
      <c r="V42" s="1"/>
    </row>
    <row r="43" spans="1:22" s="6" customFormat="1" ht="12.75" x14ac:dyDescent="0.2">
      <c r="A43" s="5"/>
      <c r="B43" s="90"/>
      <c r="C43" s="91"/>
      <c r="D43" s="90"/>
      <c r="E43" s="144"/>
      <c r="F43" s="145"/>
      <c r="G43" s="5"/>
      <c r="H43" s="90"/>
      <c r="I43" s="15"/>
      <c r="J43" s="16"/>
      <c r="K43" s="15"/>
      <c r="L43" s="146"/>
      <c r="M43" s="146"/>
      <c r="N43" s="146"/>
      <c r="O43" s="146"/>
      <c r="P43" s="146"/>
      <c r="Q43" s="146"/>
      <c r="R43" s="146"/>
      <c r="S43" s="146"/>
      <c r="T43" s="146"/>
      <c r="U43" s="1"/>
      <c r="V43" s="1"/>
    </row>
    <row r="44" spans="1:22" s="6" customFormat="1" ht="12.75" x14ac:dyDescent="0.2">
      <c r="A44" s="5"/>
      <c r="B44" s="90"/>
      <c r="C44" s="91"/>
      <c r="D44" s="90"/>
      <c r="E44" s="144"/>
      <c r="F44" s="145"/>
      <c r="G44" s="5"/>
      <c r="H44" s="90"/>
      <c r="I44" s="15"/>
      <c r="J44" s="16"/>
      <c r="K44" s="15"/>
      <c r="L44" s="146"/>
      <c r="M44" s="146"/>
      <c r="N44" s="146"/>
      <c r="O44" s="146"/>
      <c r="P44" s="146"/>
      <c r="Q44" s="146"/>
      <c r="R44" s="146"/>
      <c r="S44" s="146"/>
      <c r="T44" s="146"/>
      <c r="U44" s="1"/>
      <c r="V44" s="1"/>
    </row>
    <row r="45" spans="1:22" s="6" customFormat="1" ht="12.75" x14ac:dyDescent="0.2">
      <c r="A45" s="5"/>
      <c r="B45" s="90"/>
      <c r="C45" s="91"/>
      <c r="D45" s="90"/>
      <c r="E45" s="144"/>
      <c r="F45" s="145"/>
      <c r="G45" s="5"/>
      <c r="H45" s="90"/>
      <c r="I45" s="15"/>
      <c r="J45" s="16"/>
      <c r="K45" s="15"/>
      <c r="L45" s="146"/>
      <c r="M45" s="146"/>
      <c r="N45" s="146"/>
      <c r="O45" s="146"/>
      <c r="P45" s="146"/>
      <c r="Q45" s="146"/>
      <c r="R45" s="146"/>
      <c r="S45" s="146"/>
      <c r="T45" s="146"/>
      <c r="U45" s="1"/>
      <c r="V45" s="1"/>
    </row>
    <row r="46" spans="1:22" s="6" customFormat="1" ht="12.75" x14ac:dyDescent="0.2">
      <c r="A46" s="5"/>
      <c r="B46" s="90"/>
      <c r="C46" s="91"/>
      <c r="D46" s="90"/>
      <c r="E46" s="144"/>
      <c r="F46" s="145"/>
      <c r="G46" s="5"/>
      <c r="H46" s="90"/>
      <c r="I46" s="15"/>
      <c r="J46" s="16"/>
      <c r="K46" s="15"/>
      <c r="L46" s="146"/>
      <c r="M46" s="146"/>
      <c r="N46" s="146"/>
      <c r="O46" s="146"/>
      <c r="P46" s="146"/>
      <c r="Q46" s="146"/>
      <c r="R46" s="146"/>
      <c r="S46" s="146"/>
      <c r="T46" s="146"/>
      <c r="U46" s="1"/>
      <c r="V46" s="1"/>
    </row>
    <row r="47" spans="1:22" s="6" customFormat="1" ht="12.75" x14ac:dyDescent="0.2">
      <c r="A47" s="5"/>
      <c r="B47" s="90"/>
      <c r="C47" s="91"/>
      <c r="D47" s="90"/>
      <c r="E47" s="144"/>
      <c r="F47" s="145"/>
      <c r="G47" s="5"/>
      <c r="H47" s="90"/>
      <c r="I47" s="15"/>
      <c r="J47" s="16"/>
      <c r="K47" s="15"/>
      <c r="L47" s="146"/>
      <c r="M47" s="146"/>
      <c r="N47" s="146"/>
      <c r="O47" s="146"/>
      <c r="P47" s="146"/>
      <c r="Q47" s="146"/>
      <c r="R47" s="146"/>
      <c r="S47" s="146"/>
      <c r="T47" s="146"/>
      <c r="U47" s="1"/>
      <c r="V47" s="1"/>
    </row>
    <row r="48" spans="1:22" s="6" customFormat="1" ht="12" x14ac:dyDescent="0.2">
      <c r="A48" s="5"/>
      <c r="B48" s="5"/>
      <c r="D48" s="14"/>
      <c r="E48" s="14"/>
      <c r="F48" s="14"/>
      <c r="G48" s="13"/>
      <c r="H48" s="19"/>
      <c r="I48" s="18"/>
      <c r="K48" s="20"/>
      <c r="V48" s="13"/>
    </row>
    <row r="49" spans="1:22" s="6" customFormat="1" ht="12" x14ac:dyDescent="0.2">
      <c r="A49" s="5"/>
      <c r="B49" s="5"/>
      <c r="C49" s="15"/>
      <c r="D49" s="16"/>
      <c r="E49" s="16"/>
      <c r="F49" s="16"/>
      <c r="G49" s="21"/>
      <c r="H49" s="22"/>
      <c r="I49" s="21"/>
      <c r="K49" s="16"/>
      <c r="V49" s="13"/>
    </row>
    <row r="50" spans="1:22" s="6" customFormat="1" ht="12" x14ac:dyDescent="0.2">
      <c r="A50" s="5"/>
      <c r="B50" s="5"/>
      <c r="C50" s="15"/>
      <c r="D50" s="16"/>
      <c r="E50" s="16"/>
      <c r="F50" s="16"/>
      <c r="G50" s="15"/>
      <c r="H50" s="16"/>
      <c r="I50" s="15"/>
      <c r="K50" s="16"/>
      <c r="V50" s="13"/>
    </row>
    <row r="51" spans="1:22" s="6" customFormat="1" ht="12" x14ac:dyDescent="0.2">
      <c r="A51" s="5"/>
      <c r="B51" s="5"/>
      <c r="C51" s="15"/>
      <c r="D51" s="16"/>
      <c r="E51" s="16"/>
      <c r="F51" s="16"/>
      <c r="G51" s="15"/>
      <c r="H51" s="16"/>
      <c r="I51" s="15"/>
      <c r="K51" s="16"/>
      <c r="V51" s="13"/>
    </row>
    <row r="52" spans="1:22" s="6" customFormat="1" ht="12" x14ac:dyDescent="0.2">
      <c r="A52" s="5"/>
      <c r="B52" s="5"/>
      <c r="C52" s="15"/>
      <c r="D52" s="16"/>
      <c r="E52" s="16"/>
      <c r="F52" s="16"/>
      <c r="G52" s="15"/>
      <c r="H52" s="16"/>
      <c r="I52" s="15"/>
      <c r="K52" s="34"/>
      <c r="V52" s="1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F9FD4-A1E9-42D7-A1E5-9077D7AF4B7B}">
  <dimension ref="A1:AM174"/>
  <sheetViews>
    <sheetView topLeftCell="D10" zoomScale="90" zoomScaleNormal="90" workbookViewId="0">
      <selection activeCell="AE31" sqref="AE31"/>
    </sheetView>
  </sheetViews>
  <sheetFormatPr defaultRowHeight="15" x14ac:dyDescent="0.25"/>
  <cols>
    <col min="1" max="1" width="6.7109375" customWidth="1"/>
    <col min="2" max="4" width="5.7109375" customWidth="1"/>
    <col min="5" max="5" width="11.85546875" bestFit="1" customWidth="1"/>
    <col min="6" max="6" width="4.7109375" customWidth="1"/>
    <col min="8" max="8" width="55" bestFit="1" customWidth="1"/>
    <col min="9" max="9" width="7.5703125" bestFit="1" customWidth="1"/>
    <col min="10" max="11" width="10.7109375" customWidth="1"/>
    <col min="12" max="12" width="20.7109375" customWidth="1"/>
    <col min="13" max="16" width="6.7109375" hidden="1" customWidth="1"/>
    <col min="17" max="18" width="10.7109375" customWidth="1"/>
    <col min="19" max="30" width="5.7109375" customWidth="1"/>
    <col min="31" max="31" width="37.85546875" customWidth="1"/>
    <col min="32" max="33" width="5.7109375" customWidth="1"/>
    <col min="34" max="34" width="9.28515625" bestFit="1" customWidth="1"/>
    <col min="36" max="39" width="5.7109375" customWidth="1"/>
  </cols>
  <sheetData>
    <row r="1" spans="1:39" x14ac:dyDescent="0.25">
      <c r="A1" t="s">
        <v>260</v>
      </c>
      <c r="B1" s="194"/>
      <c r="C1" s="194"/>
      <c r="D1" s="194"/>
      <c r="E1" s="359">
        <v>1</v>
      </c>
      <c r="F1" s="360">
        <v>2</v>
      </c>
      <c r="G1" s="360">
        <v>3</v>
      </c>
      <c r="H1" s="360">
        <v>4</v>
      </c>
      <c r="I1" s="360">
        <v>5</v>
      </c>
      <c r="J1" s="359">
        <v>6</v>
      </c>
      <c r="K1" s="359">
        <v>7</v>
      </c>
      <c r="L1" s="359">
        <v>8</v>
      </c>
      <c r="M1" s="360">
        <v>9</v>
      </c>
      <c r="N1" s="359">
        <v>10</v>
      </c>
      <c r="O1" s="359">
        <v>11</v>
      </c>
      <c r="P1" s="359">
        <v>12</v>
      </c>
      <c r="Q1" s="359">
        <v>13</v>
      </c>
      <c r="R1" s="359">
        <v>14</v>
      </c>
      <c r="S1" s="360">
        <v>15</v>
      </c>
      <c r="T1" s="359">
        <v>16</v>
      </c>
      <c r="U1" s="360">
        <v>17</v>
      </c>
      <c r="V1" s="360">
        <v>18</v>
      </c>
      <c r="W1" s="360">
        <v>19</v>
      </c>
      <c r="X1" s="359">
        <v>20</v>
      </c>
      <c r="Y1" s="359">
        <v>21</v>
      </c>
      <c r="Z1" s="359">
        <v>22</v>
      </c>
      <c r="AA1" s="360">
        <v>23</v>
      </c>
      <c r="AB1" s="359">
        <v>24</v>
      </c>
      <c r="AC1" s="359">
        <v>25</v>
      </c>
      <c r="AD1" s="359">
        <v>26</v>
      </c>
      <c r="AE1" s="359">
        <v>27</v>
      </c>
      <c r="AH1" s="194"/>
      <c r="AM1" s="194"/>
    </row>
    <row r="2" spans="1:39" ht="15" customHeight="1" x14ac:dyDescent="0.25">
      <c r="A2" s="195" t="s">
        <v>261</v>
      </c>
      <c r="B2" s="196" t="s">
        <v>262</v>
      </c>
      <c r="C2" s="196" t="s">
        <v>263</v>
      </c>
      <c r="D2" s="196" t="s">
        <v>263</v>
      </c>
      <c r="E2" s="197"/>
      <c r="F2" s="198"/>
      <c r="G2" s="199" t="s">
        <v>210</v>
      </c>
      <c r="H2" s="200" t="s">
        <v>262</v>
      </c>
      <c r="I2" s="201"/>
      <c r="J2" s="202"/>
      <c r="K2" s="202" t="s">
        <v>264</v>
      </c>
      <c r="L2" s="202" t="s">
        <v>265</v>
      </c>
      <c r="M2" s="203">
        <v>2022</v>
      </c>
      <c r="N2" s="199">
        <v>2022</v>
      </c>
      <c r="O2" s="203">
        <v>2022</v>
      </c>
      <c r="P2" s="199">
        <v>2022</v>
      </c>
      <c r="Q2" s="204" t="s">
        <v>266</v>
      </c>
      <c r="R2" s="204" t="s">
        <v>267</v>
      </c>
      <c r="S2" s="203">
        <v>2023</v>
      </c>
      <c r="T2" s="199">
        <v>2023</v>
      </c>
      <c r="U2" s="203">
        <v>2023</v>
      </c>
      <c r="V2" s="199">
        <v>2023</v>
      </c>
      <c r="W2" s="203">
        <v>2024</v>
      </c>
      <c r="X2" s="199">
        <v>2024</v>
      </c>
      <c r="Y2" s="203">
        <v>2024</v>
      </c>
      <c r="Z2" s="199">
        <v>2024</v>
      </c>
      <c r="AA2" s="203">
        <v>2025</v>
      </c>
      <c r="AB2" s="199">
        <v>2025</v>
      </c>
      <c r="AC2" s="203">
        <v>2025</v>
      </c>
      <c r="AD2" s="199">
        <v>2025</v>
      </c>
      <c r="AE2" s="454"/>
    </row>
    <row r="3" spans="1:39" x14ac:dyDescent="0.25">
      <c r="A3" s="205" t="s">
        <v>269</v>
      </c>
      <c r="B3" s="206" t="s">
        <v>270</v>
      </c>
      <c r="C3" s="206" t="s">
        <v>270</v>
      </c>
      <c r="D3" s="206" t="s">
        <v>271</v>
      </c>
      <c r="E3" s="207" t="s">
        <v>48</v>
      </c>
      <c r="F3" s="208" t="s">
        <v>49</v>
      </c>
      <c r="G3" s="209"/>
      <c r="H3" s="210" t="s">
        <v>45</v>
      </c>
      <c r="I3" s="211" t="s">
        <v>272</v>
      </c>
      <c r="J3" s="212" t="s">
        <v>273</v>
      </c>
      <c r="K3" s="212" t="s">
        <v>273</v>
      </c>
      <c r="L3" s="212" t="s">
        <v>274</v>
      </c>
      <c r="M3" s="213" t="s">
        <v>275</v>
      </c>
      <c r="N3" s="209" t="s">
        <v>276</v>
      </c>
      <c r="O3" s="213" t="s">
        <v>277</v>
      </c>
      <c r="P3" s="209" t="s">
        <v>278</v>
      </c>
      <c r="Q3" s="214" t="s">
        <v>279</v>
      </c>
      <c r="R3" s="214" t="s">
        <v>280</v>
      </c>
      <c r="S3" s="213" t="s">
        <v>275</v>
      </c>
      <c r="T3" s="209" t="s">
        <v>276</v>
      </c>
      <c r="U3" s="213" t="s">
        <v>277</v>
      </c>
      <c r="V3" s="209" t="s">
        <v>278</v>
      </c>
      <c r="W3" s="213" t="s">
        <v>275</v>
      </c>
      <c r="X3" s="209" t="s">
        <v>276</v>
      </c>
      <c r="Y3" s="213" t="s">
        <v>277</v>
      </c>
      <c r="Z3" s="209" t="s">
        <v>278</v>
      </c>
      <c r="AA3" s="213" t="s">
        <v>275</v>
      </c>
      <c r="AB3" s="209" t="s">
        <v>276</v>
      </c>
      <c r="AC3" s="213" t="s">
        <v>277</v>
      </c>
      <c r="AD3" s="209" t="s">
        <v>278</v>
      </c>
      <c r="AE3" s="455" t="s">
        <v>281</v>
      </c>
    </row>
    <row r="4" spans="1:39" x14ac:dyDescent="0.25">
      <c r="A4" s="150"/>
      <c r="B4" s="215"/>
      <c r="C4" s="215">
        <v>2</v>
      </c>
      <c r="D4" s="215">
        <v>1</v>
      </c>
      <c r="E4" s="216" t="s">
        <v>79</v>
      </c>
      <c r="F4" s="217">
        <v>3</v>
      </c>
      <c r="G4" s="218" t="s">
        <v>80</v>
      </c>
      <c r="H4" s="219" t="s">
        <v>81</v>
      </c>
      <c r="I4" s="97">
        <v>25</v>
      </c>
      <c r="J4" s="220" t="s">
        <v>282</v>
      </c>
      <c r="K4" s="220"/>
      <c r="L4" s="220"/>
      <c r="M4" s="221"/>
      <c r="N4" s="222"/>
      <c r="O4" s="223"/>
      <c r="P4" s="222"/>
      <c r="Q4" s="224" t="s">
        <v>283</v>
      </c>
      <c r="R4" s="225"/>
      <c r="S4" s="97"/>
      <c r="T4" s="226" t="s">
        <v>31</v>
      </c>
      <c r="U4" s="400"/>
      <c r="V4" s="394"/>
      <c r="W4" s="97"/>
      <c r="X4" s="226" t="s">
        <v>31</v>
      </c>
      <c r="Y4" s="410"/>
      <c r="Z4" s="411"/>
      <c r="AA4" s="97"/>
      <c r="AB4" s="226" t="s">
        <v>31</v>
      </c>
      <c r="AC4" s="410"/>
      <c r="AD4" s="411"/>
      <c r="AE4" s="456"/>
      <c r="AI4" s="5"/>
      <c r="AJ4" s="5"/>
      <c r="AK4" s="5"/>
      <c r="AL4" s="227"/>
      <c r="AM4" s="142"/>
    </row>
    <row r="5" spans="1:39" x14ac:dyDescent="0.25">
      <c r="A5" s="150"/>
      <c r="B5" s="228">
        <v>6</v>
      </c>
      <c r="C5" s="228"/>
      <c r="D5" s="228"/>
      <c r="E5" s="144" t="s">
        <v>166</v>
      </c>
      <c r="F5" s="148">
        <v>1</v>
      </c>
      <c r="G5" s="229" t="s">
        <v>167</v>
      </c>
      <c r="H5" s="104" t="s">
        <v>168</v>
      </c>
      <c r="I5" s="101">
        <v>25</v>
      </c>
      <c r="J5" s="230" t="s">
        <v>282</v>
      </c>
      <c r="K5" s="230"/>
      <c r="L5" s="230"/>
      <c r="M5" s="104"/>
      <c r="N5" s="103" t="s">
        <v>284</v>
      </c>
      <c r="O5" s="231" t="s">
        <v>285</v>
      </c>
      <c r="P5" s="103" t="s">
        <v>284</v>
      </c>
      <c r="Q5" s="232" t="s">
        <v>286</v>
      </c>
      <c r="R5" s="233"/>
      <c r="S5" s="231"/>
      <c r="T5" s="103" t="s">
        <v>31</v>
      </c>
      <c r="U5" s="148" t="s">
        <v>31</v>
      </c>
      <c r="V5" s="103" t="s">
        <v>31</v>
      </c>
      <c r="W5" s="231"/>
      <c r="X5" s="103" t="s">
        <v>31</v>
      </c>
      <c r="Y5" s="268"/>
      <c r="Z5" s="269"/>
      <c r="AA5" s="231"/>
      <c r="AB5" s="103" t="s">
        <v>31</v>
      </c>
      <c r="AC5" s="268"/>
      <c r="AD5" s="269"/>
      <c r="AE5" s="457" t="s">
        <v>287</v>
      </c>
      <c r="AH5" s="234"/>
      <c r="AI5" s="142"/>
      <c r="AJ5" s="122"/>
      <c r="AK5" s="142"/>
      <c r="AL5" s="142"/>
    </row>
    <row r="6" spans="1:39" x14ac:dyDescent="0.25">
      <c r="A6" s="150"/>
      <c r="B6" s="215">
        <v>1</v>
      </c>
      <c r="C6" s="215">
        <v>1</v>
      </c>
      <c r="D6" s="215">
        <v>1</v>
      </c>
      <c r="E6" s="15" t="s">
        <v>55</v>
      </c>
      <c r="F6" s="16">
        <v>2</v>
      </c>
      <c r="G6" s="229" t="s">
        <v>56</v>
      </c>
      <c r="H6" s="100" t="s">
        <v>57</v>
      </c>
      <c r="I6" s="101">
        <v>25</v>
      </c>
      <c r="J6" s="230" t="s">
        <v>282</v>
      </c>
      <c r="K6" s="230"/>
      <c r="L6" s="230"/>
      <c r="M6" s="101" t="s">
        <v>285</v>
      </c>
      <c r="N6" s="235"/>
      <c r="O6" s="101" t="s">
        <v>285</v>
      </c>
      <c r="P6" s="235" t="s">
        <v>284</v>
      </c>
      <c r="Q6" s="151" t="s">
        <v>288</v>
      </c>
      <c r="R6" s="236"/>
      <c r="S6" s="237" t="s">
        <v>31</v>
      </c>
      <c r="T6" s="99"/>
      <c r="U6" s="16" t="s">
        <v>31</v>
      </c>
      <c r="V6" s="99" t="s">
        <v>31</v>
      </c>
      <c r="W6" s="237" t="s">
        <v>31</v>
      </c>
      <c r="X6" s="99"/>
      <c r="Y6" s="268"/>
      <c r="Z6" s="269"/>
      <c r="AA6" s="237" t="s">
        <v>31</v>
      </c>
      <c r="AB6" s="99"/>
      <c r="AC6" s="268"/>
      <c r="AD6" s="269"/>
      <c r="AE6" s="457"/>
      <c r="AI6" s="5"/>
      <c r="AJ6" s="5"/>
      <c r="AK6" s="5"/>
      <c r="AL6" s="133"/>
      <c r="AM6" s="178"/>
    </row>
    <row r="7" spans="1:39" x14ac:dyDescent="0.25">
      <c r="A7" s="150"/>
      <c r="B7" s="215">
        <v>2</v>
      </c>
      <c r="C7" s="215"/>
      <c r="D7" s="215"/>
      <c r="E7" s="15" t="s">
        <v>71</v>
      </c>
      <c r="F7" s="124">
        <v>2</v>
      </c>
      <c r="G7" s="229" t="s">
        <v>72</v>
      </c>
      <c r="H7" s="100" t="s">
        <v>73</v>
      </c>
      <c r="I7" s="101">
        <v>25</v>
      </c>
      <c r="J7" s="100" t="s">
        <v>55</v>
      </c>
      <c r="K7" s="100"/>
      <c r="L7" s="100"/>
      <c r="M7" s="101"/>
      <c r="N7" s="235" t="s">
        <v>284</v>
      </c>
      <c r="O7" s="100"/>
      <c r="P7" s="235" t="s">
        <v>284</v>
      </c>
      <c r="Q7" s="300" t="s">
        <v>289</v>
      </c>
      <c r="R7" s="239"/>
      <c r="S7" s="366" t="s">
        <v>290</v>
      </c>
      <c r="T7" s="367" t="s">
        <v>290</v>
      </c>
      <c r="U7" s="399" t="s">
        <v>290</v>
      </c>
      <c r="V7" s="367" t="s">
        <v>290</v>
      </c>
      <c r="W7" s="412"/>
      <c r="X7" s="413"/>
      <c r="Y7" s="412"/>
      <c r="Z7" s="413"/>
      <c r="AA7" s="412"/>
      <c r="AB7" s="413"/>
      <c r="AC7" s="412"/>
      <c r="AD7" s="413"/>
      <c r="AE7" s="457"/>
      <c r="AI7" s="5"/>
      <c r="AJ7" s="5"/>
      <c r="AK7" s="5"/>
      <c r="AL7" s="149"/>
      <c r="AM7" s="142"/>
    </row>
    <row r="8" spans="1:39" x14ac:dyDescent="0.25">
      <c r="A8" s="150"/>
      <c r="B8" s="215"/>
      <c r="C8" s="215">
        <v>2</v>
      </c>
      <c r="D8" s="215">
        <v>1</v>
      </c>
      <c r="E8" s="15" t="s">
        <v>74</v>
      </c>
      <c r="F8" s="124">
        <v>3</v>
      </c>
      <c r="G8" s="229" t="s">
        <v>72</v>
      </c>
      <c r="H8" s="106" t="s">
        <v>75</v>
      </c>
      <c r="I8" s="101">
        <v>25</v>
      </c>
      <c r="J8" s="186" t="s">
        <v>55</v>
      </c>
      <c r="K8" s="186"/>
      <c r="L8" s="186"/>
      <c r="M8" s="241"/>
      <c r="N8" s="242"/>
      <c r="O8" s="243"/>
      <c r="P8" s="242"/>
      <c r="Q8" s="300" t="s">
        <v>291</v>
      </c>
      <c r="R8" s="239"/>
      <c r="S8" s="237"/>
      <c r="T8" s="99" t="s">
        <v>31</v>
      </c>
      <c r="U8" s="401"/>
      <c r="V8" s="395"/>
      <c r="W8" s="268"/>
      <c r="X8" s="99" t="s">
        <v>31</v>
      </c>
      <c r="Y8" s="268"/>
      <c r="Z8" s="269"/>
      <c r="AA8" s="268"/>
      <c r="AB8" s="99" t="s">
        <v>31</v>
      </c>
      <c r="AC8" s="268"/>
      <c r="AD8" s="269"/>
      <c r="AE8" s="457"/>
      <c r="AI8" s="5"/>
      <c r="AJ8" s="5"/>
      <c r="AK8" s="5"/>
      <c r="AL8" s="149"/>
      <c r="AM8" s="142"/>
    </row>
    <row r="9" spans="1:39" x14ac:dyDescent="0.25">
      <c r="A9" s="150"/>
      <c r="B9" s="215">
        <v>2</v>
      </c>
      <c r="C9" s="215" t="s">
        <v>292</v>
      </c>
      <c r="D9" s="215" t="s">
        <v>292</v>
      </c>
      <c r="E9" s="144" t="s">
        <v>64</v>
      </c>
      <c r="F9" s="148">
        <v>2</v>
      </c>
      <c r="G9" s="229" t="s">
        <v>65</v>
      </c>
      <c r="H9" s="245" t="s">
        <v>293</v>
      </c>
      <c r="I9" s="101">
        <v>25</v>
      </c>
      <c r="J9" s="100" t="s">
        <v>55</v>
      </c>
      <c r="K9" s="100"/>
      <c r="L9" s="100"/>
      <c r="M9" s="100"/>
      <c r="N9" s="103" t="s">
        <v>284</v>
      </c>
      <c r="O9" s="231" t="s">
        <v>285</v>
      </c>
      <c r="P9" s="103" t="s">
        <v>284</v>
      </c>
      <c r="Q9" s="232" t="s">
        <v>289</v>
      </c>
      <c r="R9" s="233"/>
      <c r="S9" s="366" t="s">
        <v>290</v>
      </c>
      <c r="T9" s="367" t="s">
        <v>290</v>
      </c>
      <c r="U9" s="399" t="s">
        <v>290</v>
      </c>
      <c r="V9" s="367" t="s">
        <v>290</v>
      </c>
      <c r="W9" s="412"/>
      <c r="X9" s="413"/>
      <c r="Y9" s="412"/>
      <c r="Z9" s="413"/>
      <c r="AA9" s="412"/>
      <c r="AB9" s="413"/>
      <c r="AC9" s="412"/>
      <c r="AD9" s="413"/>
      <c r="AE9" s="457"/>
      <c r="AI9" s="246"/>
      <c r="AJ9" s="5"/>
      <c r="AK9" s="246"/>
      <c r="AL9" s="247"/>
      <c r="AM9" s="142"/>
    </row>
    <row r="10" spans="1:39" x14ac:dyDescent="0.25">
      <c r="A10" s="150"/>
      <c r="B10" s="215">
        <v>1</v>
      </c>
      <c r="C10" s="215">
        <v>1</v>
      </c>
      <c r="D10" s="215">
        <v>1</v>
      </c>
      <c r="E10" s="15" t="s">
        <v>58</v>
      </c>
      <c r="F10" s="16">
        <v>1</v>
      </c>
      <c r="G10" s="229" t="s">
        <v>59</v>
      </c>
      <c r="H10" s="100" t="s">
        <v>60</v>
      </c>
      <c r="I10" s="101">
        <v>25</v>
      </c>
      <c r="J10" s="230" t="s">
        <v>282</v>
      </c>
      <c r="K10" s="230"/>
      <c r="L10" s="230" t="s">
        <v>294</v>
      </c>
      <c r="M10" s="101" t="s">
        <v>285</v>
      </c>
      <c r="N10" s="235"/>
      <c r="O10" s="101" t="s">
        <v>285</v>
      </c>
      <c r="P10" s="235"/>
      <c r="Q10" s="151" t="s">
        <v>288</v>
      </c>
      <c r="R10" s="239">
        <v>44927</v>
      </c>
      <c r="S10" s="237" t="s">
        <v>31</v>
      </c>
      <c r="T10" s="99"/>
      <c r="U10" s="16" t="s">
        <v>31</v>
      </c>
      <c r="V10" s="248"/>
      <c r="W10" s="237" t="s">
        <v>31</v>
      </c>
      <c r="X10" s="99"/>
      <c r="Y10" s="268"/>
      <c r="Z10" s="269"/>
      <c r="AA10" s="237" t="s">
        <v>31</v>
      </c>
      <c r="AB10" s="99"/>
      <c r="AC10" s="268"/>
      <c r="AD10" s="269"/>
      <c r="AE10" s="457"/>
      <c r="AI10" s="5"/>
      <c r="AJ10" s="5"/>
      <c r="AK10" s="5"/>
      <c r="AL10" s="133"/>
      <c r="AM10" s="178"/>
    </row>
    <row r="11" spans="1:39" x14ac:dyDescent="0.25">
      <c r="A11" s="150"/>
      <c r="B11" s="215">
        <v>1</v>
      </c>
      <c r="C11" s="215">
        <v>1</v>
      </c>
      <c r="D11" s="215">
        <v>1</v>
      </c>
      <c r="E11" s="15" t="s">
        <v>61</v>
      </c>
      <c r="F11" s="16">
        <v>2</v>
      </c>
      <c r="G11" s="229" t="s">
        <v>62</v>
      </c>
      <c r="H11" s="120" t="s">
        <v>63</v>
      </c>
      <c r="I11" s="101">
        <v>25</v>
      </c>
      <c r="J11" s="230" t="s">
        <v>282</v>
      </c>
      <c r="K11" s="230"/>
      <c r="L11" s="230" t="s">
        <v>295</v>
      </c>
      <c r="M11" s="101" t="s">
        <v>285</v>
      </c>
      <c r="N11" s="235"/>
      <c r="O11" s="101" t="s">
        <v>285</v>
      </c>
      <c r="P11" s="235"/>
      <c r="Q11" s="151" t="s">
        <v>288</v>
      </c>
      <c r="R11" s="239">
        <v>44927</v>
      </c>
      <c r="S11" s="237" t="s">
        <v>31</v>
      </c>
      <c r="T11" s="99"/>
      <c r="U11" s="16" t="s">
        <v>31</v>
      </c>
      <c r="V11" s="236"/>
      <c r="W11" s="237" t="s">
        <v>31</v>
      </c>
      <c r="X11" s="99"/>
      <c r="Y11" s="268"/>
      <c r="Z11" s="269"/>
      <c r="AA11" s="237" t="s">
        <v>31</v>
      </c>
      <c r="AB11" s="99"/>
      <c r="AC11" s="268"/>
      <c r="AD11" s="269"/>
      <c r="AE11" s="282"/>
      <c r="AI11" s="5"/>
      <c r="AJ11" s="5"/>
      <c r="AK11" s="5"/>
      <c r="AL11" s="149"/>
      <c r="AM11" s="178"/>
    </row>
    <row r="12" spans="1:39" x14ac:dyDescent="0.25">
      <c r="A12" s="150"/>
      <c r="B12" s="215">
        <v>2</v>
      </c>
      <c r="C12" s="215"/>
      <c r="D12" s="215"/>
      <c r="E12" s="144" t="s">
        <v>76</v>
      </c>
      <c r="F12" s="148">
        <v>1</v>
      </c>
      <c r="G12" s="229" t="s">
        <v>77</v>
      </c>
      <c r="H12" s="104" t="s">
        <v>78</v>
      </c>
      <c r="I12" s="101">
        <v>25</v>
      </c>
      <c r="J12" s="100" t="s">
        <v>55</v>
      </c>
      <c r="K12" s="100"/>
      <c r="L12" s="100"/>
      <c r="M12" s="231"/>
      <c r="N12" s="103" t="s">
        <v>284</v>
      </c>
      <c r="O12" s="100"/>
      <c r="P12" s="103" t="s">
        <v>284</v>
      </c>
      <c r="Q12" s="232" t="s">
        <v>289</v>
      </c>
      <c r="R12" s="233"/>
      <c r="S12" s="366" t="s">
        <v>290</v>
      </c>
      <c r="T12" s="367" t="s">
        <v>290</v>
      </c>
      <c r="U12" s="399" t="s">
        <v>290</v>
      </c>
      <c r="V12" s="367" t="s">
        <v>290</v>
      </c>
      <c r="W12" s="412"/>
      <c r="X12" s="413"/>
      <c r="Y12" s="412"/>
      <c r="Z12" s="413"/>
      <c r="AA12" s="412"/>
      <c r="AB12" s="413"/>
      <c r="AC12" s="412"/>
      <c r="AD12" s="413"/>
      <c r="AE12" s="521"/>
      <c r="AH12" s="612"/>
      <c r="AI12" s="5"/>
      <c r="AJ12" s="5"/>
      <c r="AK12" s="5"/>
      <c r="AL12" s="227"/>
      <c r="AM12" s="142"/>
    </row>
    <row r="13" spans="1:39" x14ac:dyDescent="0.25">
      <c r="A13" s="150"/>
      <c r="B13" s="215">
        <v>2</v>
      </c>
      <c r="C13" s="215"/>
      <c r="D13" s="215"/>
      <c r="E13" s="144" t="s">
        <v>84</v>
      </c>
      <c r="F13" s="148">
        <v>1</v>
      </c>
      <c r="G13" s="229" t="s">
        <v>85</v>
      </c>
      <c r="H13" s="245" t="s">
        <v>86</v>
      </c>
      <c r="I13" s="101">
        <v>25</v>
      </c>
      <c r="J13" s="100" t="s">
        <v>55</v>
      </c>
      <c r="K13" s="100"/>
      <c r="L13" s="100"/>
      <c r="M13" s="231"/>
      <c r="N13" s="103" t="s">
        <v>284</v>
      </c>
      <c r="O13" s="100"/>
      <c r="P13" s="103" t="s">
        <v>284</v>
      </c>
      <c r="Q13" s="232" t="s">
        <v>289</v>
      </c>
      <c r="R13" s="233"/>
      <c r="S13" s="366" t="s">
        <v>290</v>
      </c>
      <c r="T13" s="367" t="s">
        <v>290</v>
      </c>
      <c r="U13" s="399" t="s">
        <v>290</v>
      </c>
      <c r="V13" s="367" t="s">
        <v>290</v>
      </c>
      <c r="W13" s="412"/>
      <c r="X13" s="413"/>
      <c r="Y13" s="412"/>
      <c r="Z13" s="413"/>
      <c r="AA13" s="412"/>
      <c r="AB13" s="413"/>
      <c r="AC13" s="412"/>
      <c r="AD13" s="413"/>
      <c r="AE13" s="457" t="s">
        <v>296</v>
      </c>
      <c r="AI13" s="5"/>
      <c r="AJ13" s="5"/>
      <c r="AK13" s="6"/>
      <c r="AL13" s="6"/>
      <c r="AM13" s="142"/>
    </row>
    <row r="14" spans="1:39" x14ac:dyDescent="0.25">
      <c r="A14" s="150"/>
      <c r="B14" s="215" t="s">
        <v>292</v>
      </c>
      <c r="C14" s="215">
        <v>2</v>
      </c>
      <c r="D14" s="215">
        <v>1</v>
      </c>
      <c r="E14" s="121" t="s">
        <v>67</v>
      </c>
      <c r="F14" s="122">
        <v>1</v>
      </c>
      <c r="G14" s="229" t="s">
        <v>68</v>
      </c>
      <c r="H14" s="250" t="s">
        <v>69</v>
      </c>
      <c r="I14" s="101">
        <v>25</v>
      </c>
      <c r="J14" s="177" t="s">
        <v>55</v>
      </c>
      <c r="K14" s="177"/>
      <c r="L14" s="177"/>
      <c r="M14" s="243"/>
      <c r="N14" s="251"/>
      <c r="O14" s="252"/>
      <c r="P14" s="251"/>
      <c r="Q14" s="238" t="s">
        <v>291</v>
      </c>
      <c r="R14" s="239"/>
      <c r="S14" s="231"/>
      <c r="T14" s="240" t="s">
        <v>31</v>
      </c>
      <c r="U14" s="402"/>
      <c r="V14" s="395"/>
      <c r="W14" s="231"/>
      <c r="X14" s="99" t="s">
        <v>31</v>
      </c>
      <c r="Y14" s="268"/>
      <c r="Z14" s="269"/>
      <c r="AA14" s="231"/>
      <c r="AB14" s="99" t="s">
        <v>31</v>
      </c>
      <c r="AC14" s="268"/>
      <c r="AD14" s="269"/>
      <c r="AE14" s="457"/>
      <c r="AI14" s="246"/>
      <c r="AJ14" s="5"/>
      <c r="AK14" s="246"/>
      <c r="AL14" s="247"/>
      <c r="AM14" s="142"/>
    </row>
    <row r="15" spans="1:39" x14ac:dyDescent="0.25">
      <c r="A15" s="150"/>
      <c r="B15" s="215"/>
      <c r="C15" s="215">
        <v>2</v>
      </c>
      <c r="D15" s="215">
        <v>1</v>
      </c>
      <c r="E15" s="121" t="s">
        <v>87</v>
      </c>
      <c r="F15" s="122">
        <v>1</v>
      </c>
      <c r="G15" s="229" t="s">
        <v>88</v>
      </c>
      <c r="H15" s="123" t="s">
        <v>89</v>
      </c>
      <c r="I15" s="101">
        <v>25</v>
      </c>
      <c r="J15" s="177" t="s">
        <v>55</v>
      </c>
      <c r="K15" s="177"/>
      <c r="L15" s="177"/>
      <c r="M15" s="252"/>
      <c r="N15" s="251"/>
      <c r="O15" s="243"/>
      <c r="P15" s="251"/>
      <c r="Q15" s="238" t="s">
        <v>291</v>
      </c>
      <c r="R15" s="239"/>
      <c r="S15" s="231"/>
      <c r="T15" s="240" t="s">
        <v>31</v>
      </c>
      <c r="U15" s="403"/>
      <c r="V15" s="396"/>
      <c r="W15" s="231"/>
      <c r="X15" s="99" t="s">
        <v>31</v>
      </c>
      <c r="Y15" s="268"/>
      <c r="Z15" s="269"/>
      <c r="AA15" s="231"/>
      <c r="AB15" s="99" t="s">
        <v>31</v>
      </c>
      <c r="AC15" s="268"/>
      <c r="AD15" s="269"/>
      <c r="AE15" s="457"/>
      <c r="AI15" s="5"/>
      <c r="AJ15" s="5"/>
      <c r="AK15" s="6"/>
      <c r="AL15" s="6"/>
      <c r="AM15" s="142"/>
    </row>
    <row r="16" spans="1:39" x14ac:dyDescent="0.25">
      <c r="A16" s="150"/>
      <c r="B16" s="215">
        <v>3</v>
      </c>
      <c r="C16" s="215"/>
      <c r="D16" s="215"/>
      <c r="E16" s="144" t="s">
        <v>96</v>
      </c>
      <c r="F16" s="148">
        <v>2</v>
      </c>
      <c r="G16" s="229" t="s">
        <v>97</v>
      </c>
      <c r="H16" s="104" t="s">
        <v>98</v>
      </c>
      <c r="I16" s="101">
        <v>25</v>
      </c>
      <c r="J16" s="104" t="s">
        <v>64</v>
      </c>
      <c r="K16" s="104"/>
      <c r="L16" s="104"/>
      <c r="M16" s="231" t="s">
        <v>285</v>
      </c>
      <c r="N16" s="156"/>
      <c r="O16" s="231" t="s">
        <v>285</v>
      </c>
      <c r="P16" s="103" t="s">
        <v>284</v>
      </c>
      <c r="Q16" s="232" t="s">
        <v>297</v>
      </c>
      <c r="R16" s="233"/>
      <c r="S16" s="231" t="s">
        <v>31</v>
      </c>
      <c r="T16" s="99"/>
      <c r="U16" s="148" t="s">
        <v>31</v>
      </c>
      <c r="V16" s="103" t="s">
        <v>31</v>
      </c>
      <c r="W16" s="366" t="s">
        <v>290</v>
      </c>
      <c r="X16" s="367" t="s">
        <v>290</v>
      </c>
      <c r="Y16" s="366" t="s">
        <v>290</v>
      </c>
      <c r="Z16" s="367" t="s">
        <v>290</v>
      </c>
      <c r="AA16" s="366" t="s">
        <v>290</v>
      </c>
      <c r="AB16" s="367" t="s">
        <v>290</v>
      </c>
      <c r="AC16" s="366" t="s">
        <v>290</v>
      </c>
      <c r="AD16" s="367" t="s">
        <v>290</v>
      </c>
      <c r="AE16" s="457" t="s">
        <v>377</v>
      </c>
      <c r="AI16" s="5"/>
      <c r="AJ16" s="5"/>
      <c r="AK16" s="5"/>
      <c r="AL16" s="149"/>
      <c r="AM16" s="178"/>
    </row>
    <row r="17" spans="1:39" x14ac:dyDescent="0.25">
      <c r="A17" s="150"/>
      <c r="B17" s="215">
        <v>4</v>
      </c>
      <c r="C17" s="215"/>
      <c r="D17" s="215"/>
      <c r="E17" s="15" t="s">
        <v>120</v>
      </c>
      <c r="F17" s="16">
        <v>1</v>
      </c>
      <c r="G17" s="229" t="s">
        <v>121</v>
      </c>
      <c r="H17" s="120" t="s">
        <v>122</v>
      </c>
      <c r="I17" s="101">
        <v>25</v>
      </c>
      <c r="J17" s="230" t="s">
        <v>102</v>
      </c>
      <c r="K17" s="230"/>
      <c r="L17" s="230"/>
      <c r="M17" s="101"/>
      <c r="N17" s="235" t="s">
        <v>284</v>
      </c>
      <c r="O17" s="100"/>
      <c r="P17" s="235" t="s">
        <v>284</v>
      </c>
      <c r="Q17" s="151" t="s">
        <v>288</v>
      </c>
      <c r="R17" s="236"/>
      <c r="S17" s="414"/>
      <c r="T17" s="235" t="s">
        <v>31</v>
      </c>
      <c r="U17" s="336"/>
      <c r="V17" s="99" t="s">
        <v>31</v>
      </c>
      <c r="W17" s="414"/>
      <c r="X17" s="235" t="s">
        <v>31</v>
      </c>
      <c r="Y17" s="268"/>
      <c r="Z17" s="269"/>
      <c r="AA17" s="414"/>
      <c r="AB17" s="235" t="s">
        <v>31</v>
      </c>
      <c r="AC17" s="268"/>
      <c r="AD17" s="269"/>
      <c r="AE17" s="457"/>
    </row>
    <row r="18" spans="1:39" x14ac:dyDescent="0.25">
      <c r="A18" s="150"/>
      <c r="B18" s="215">
        <v>3</v>
      </c>
      <c r="C18" s="215"/>
      <c r="D18" s="215"/>
      <c r="E18" s="15" t="s">
        <v>91</v>
      </c>
      <c r="F18" s="124">
        <v>1</v>
      </c>
      <c r="G18" s="229" t="s">
        <v>92</v>
      </c>
      <c r="H18" s="106" t="s">
        <v>93</v>
      </c>
      <c r="I18" s="101">
        <v>25</v>
      </c>
      <c r="J18" s="230" t="s">
        <v>282</v>
      </c>
      <c r="K18" s="230"/>
      <c r="L18" s="230"/>
      <c r="M18" s="244" t="s">
        <v>285</v>
      </c>
      <c r="N18" s="156"/>
      <c r="O18" s="244" t="s">
        <v>285</v>
      </c>
      <c r="P18" s="105" t="s">
        <v>284</v>
      </c>
      <c r="Q18" s="261" t="s">
        <v>297</v>
      </c>
      <c r="R18" s="239"/>
      <c r="S18" s="244" t="s">
        <v>31</v>
      </c>
      <c r="T18" s="99"/>
      <c r="U18" s="124" t="s">
        <v>31</v>
      </c>
      <c r="V18" s="105" t="s">
        <v>31</v>
      </c>
      <c r="W18" s="366" t="s">
        <v>290</v>
      </c>
      <c r="X18" s="367" t="s">
        <v>290</v>
      </c>
      <c r="Y18" s="366" t="s">
        <v>290</v>
      </c>
      <c r="Z18" s="367" t="s">
        <v>290</v>
      </c>
      <c r="AA18" s="366" t="s">
        <v>290</v>
      </c>
      <c r="AB18" s="367" t="s">
        <v>290</v>
      </c>
      <c r="AC18" s="366" t="s">
        <v>290</v>
      </c>
      <c r="AD18" s="367" t="s">
        <v>290</v>
      </c>
      <c r="AE18" s="457"/>
      <c r="AI18" s="14"/>
      <c r="AJ18" s="246"/>
      <c r="AK18" s="246"/>
      <c r="AL18" s="247"/>
      <c r="AM18" s="178"/>
    </row>
    <row r="19" spans="1:39" x14ac:dyDescent="0.25">
      <c r="A19" s="150"/>
      <c r="B19" s="215"/>
      <c r="C19" s="215">
        <v>3</v>
      </c>
      <c r="D19" s="215">
        <v>2</v>
      </c>
      <c r="E19" s="15" t="s">
        <v>94</v>
      </c>
      <c r="F19" s="169">
        <v>2</v>
      </c>
      <c r="G19" s="229" t="s">
        <v>92</v>
      </c>
      <c r="H19" s="125" t="s">
        <v>93</v>
      </c>
      <c r="I19" s="101">
        <v>25</v>
      </c>
      <c r="J19" s="230" t="s">
        <v>282</v>
      </c>
      <c r="K19" s="230"/>
      <c r="L19" s="230" t="s">
        <v>298</v>
      </c>
      <c r="M19" s="371"/>
      <c r="N19" s="374"/>
      <c r="O19" s="371"/>
      <c r="P19" s="372"/>
      <c r="Q19" s="254" t="s">
        <v>299</v>
      </c>
      <c r="R19" s="255"/>
      <c r="S19" s="432" t="s">
        <v>300</v>
      </c>
      <c r="T19" s="428"/>
      <c r="U19" s="433"/>
      <c r="V19" s="428"/>
      <c r="W19" s="256" t="s">
        <v>31</v>
      </c>
      <c r="X19" s="99"/>
      <c r="Y19" s="263"/>
      <c r="Z19" s="264"/>
      <c r="AA19" s="256" t="s">
        <v>31</v>
      </c>
      <c r="AB19" s="99"/>
      <c r="AC19" s="263"/>
      <c r="AD19" s="264"/>
      <c r="AE19" s="457"/>
      <c r="AI19" s="14"/>
      <c r="AJ19" s="246"/>
      <c r="AK19" s="246"/>
      <c r="AL19" s="247"/>
      <c r="AM19" s="178"/>
    </row>
    <row r="20" spans="1:39" x14ac:dyDescent="0.25">
      <c r="A20" s="150"/>
      <c r="B20" s="215">
        <v>4</v>
      </c>
      <c r="C20" s="215"/>
      <c r="D20" s="215"/>
      <c r="E20" s="15" t="s">
        <v>115</v>
      </c>
      <c r="F20" s="124">
        <v>2</v>
      </c>
      <c r="G20" s="229" t="s">
        <v>116</v>
      </c>
      <c r="H20" s="106" t="s">
        <v>117</v>
      </c>
      <c r="I20" s="101">
        <v>25</v>
      </c>
      <c r="J20" s="230" t="s">
        <v>71</v>
      </c>
      <c r="K20" s="230"/>
      <c r="L20" s="230"/>
      <c r="M20" s="244"/>
      <c r="N20" s="105" t="s">
        <v>284</v>
      </c>
      <c r="O20" s="100"/>
      <c r="P20" s="105" t="s">
        <v>284</v>
      </c>
      <c r="Q20" s="375" t="s">
        <v>289</v>
      </c>
      <c r="R20" s="258"/>
      <c r="S20" s="366" t="s">
        <v>290</v>
      </c>
      <c r="T20" s="367" t="s">
        <v>290</v>
      </c>
      <c r="U20" s="399" t="s">
        <v>290</v>
      </c>
      <c r="V20" s="367" t="s">
        <v>290</v>
      </c>
      <c r="W20" s="412"/>
      <c r="X20" s="413"/>
      <c r="Y20" s="412"/>
      <c r="Z20" s="413"/>
      <c r="AA20" s="412"/>
      <c r="AB20" s="413"/>
      <c r="AC20" s="412"/>
      <c r="AD20" s="413"/>
      <c r="AE20" s="457"/>
      <c r="AH20" s="260"/>
      <c r="AI20" s="142"/>
      <c r="AJ20" s="133"/>
      <c r="AK20" s="133"/>
      <c r="AL20" s="5"/>
    </row>
    <row r="21" spans="1:39" x14ac:dyDescent="0.25">
      <c r="A21" s="150"/>
      <c r="B21" s="215"/>
      <c r="C21" s="215">
        <v>4</v>
      </c>
      <c r="D21" s="215">
        <v>2</v>
      </c>
      <c r="E21" s="15" t="s">
        <v>118</v>
      </c>
      <c r="F21" s="124">
        <v>3</v>
      </c>
      <c r="G21" s="229" t="s">
        <v>116</v>
      </c>
      <c r="H21" s="106" t="s">
        <v>119</v>
      </c>
      <c r="I21" s="101">
        <v>25</v>
      </c>
      <c r="J21" s="106" t="s">
        <v>71</v>
      </c>
      <c r="K21" s="106"/>
      <c r="L21" s="106"/>
      <c r="M21" s="371"/>
      <c r="N21" s="372"/>
      <c r="O21" s="373"/>
      <c r="P21" s="372"/>
      <c r="Q21" s="375" t="s">
        <v>291</v>
      </c>
      <c r="R21" s="262"/>
      <c r="S21" s="414"/>
      <c r="T21" s="105" t="s">
        <v>31</v>
      </c>
      <c r="U21" s="404"/>
      <c r="V21" s="397"/>
      <c r="W21" s="420"/>
      <c r="X21" s="99" t="s">
        <v>31</v>
      </c>
      <c r="Y21" s="268"/>
      <c r="Z21" s="269"/>
      <c r="AA21" s="420"/>
      <c r="AB21" s="99" t="s">
        <v>31</v>
      </c>
      <c r="AC21" s="268"/>
      <c r="AD21" s="269"/>
      <c r="AE21" s="457"/>
      <c r="AI21" s="265"/>
      <c r="AJ21" s="265"/>
      <c r="AK21" s="265"/>
      <c r="AL21" s="266"/>
      <c r="AM21" s="142"/>
    </row>
    <row r="22" spans="1:39" x14ac:dyDescent="0.25">
      <c r="A22" s="150"/>
      <c r="B22" s="228">
        <v>4</v>
      </c>
      <c r="C22" s="228"/>
      <c r="D22" s="228"/>
      <c r="E22" s="144" t="s">
        <v>108</v>
      </c>
      <c r="F22" s="148">
        <v>1</v>
      </c>
      <c r="G22" s="229" t="s">
        <v>109</v>
      </c>
      <c r="H22" s="104" t="s">
        <v>110</v>
      </c>
      <c r="I22" s="101">
        <v>25</v>
      </c>
      <c r="J22" s="104" t="s">
        <v>64</v>
      </c>
      <c r="K22" s="104"/>
      <c r="L22" s="104"/>
      <c r="M22" s="244"/>
      <c r="N22" s="105" t="s">
        <v>284</v>
      </c>
      <c r="O22" s="100"/>
      <c r="P22" s="105" t="s">
        <v>284</v>
      </c>
      <c r="Q22" s="232" t="s">
        <v>291</v>
      </c>
      <c r="R22" s="233"/>
      <c r="S22" s="244"/>
      <c r="T22" s="105" t="s">
        <v>31</v>
      </c>
      <c r="U22" s="16"/>
      <c r="V22" s="105" t="s">
        <v>31</v>
      </c>
      <c r="W22" s="366" t="s">
        <v>290</v>
      </c>
      <c r="X22" s="367" t="s">
        <v>290</v>
      </c>
      <c r="Y22" s="366" t="s">
        <v>290</v>
      </c>
      <c r="Z22" s="367" t="s">
        <v>290</v>
      </c>
      <c r="AA22" s="366" t="s">
        <v>290</v>
      </c>
      <c r="AB22" s="367" t="s">
        <v>290</v>
      </c>
      <c r="AC22" s="366" t="s">
        <v>290</v>
      </c>
      <c r="AD22" s="367" t="s">
        <v>290</v>
      </c>
      <c r="AE22" s="457" t="s">
        <v>370</v>
      </c>
    </row>
    <row r="23" spans="1:39" x14ac:dyDescent="0.25">
      <c r="A23" s="150"/>
      <c r="B23" s="215">
        <v>3</v>
      </c>
      <c r="C23" s="215"/>
      <c r="D23" s="215"/>
      <c r="E23" s="15" t="s">
        <v>102</v>
      </c>
      <c r="F23" s="16">
        <v>1</v>
      </c>
      <c r="G23" s="229" t="s">
        <v>103</v>
      </c>
      <c r="H23" s="120" t="s">
        <v>104</v>
      </c>
      <c r="I23" s="101">
        <v>25</v>
      </c>
      <c r="J23" s="230" t="s">
        <v>71</v>
      </c>
      <c r="K23" s="230"/>
      <c r="L23" s="230"/>
      <c r="M23" s="101" t="s">
        <v>285</v>
      </c>
      <c r="N23" s="156"/>
      <c r="O23" s="101" t="s">
        <v>285</v>
      </c>
      <c r="P23" s="235" t="s">
        <v>284</v>
      </c>
      <c r="Q23" s="151" t="s">
        <v>288</v>
      </c>
      <c r="R23" s="262"/>
      <c r="S23" s="151" t="s">
        <v>31</v>
      </c>
      <c r="T23" s="248"/>
      <c r="U23" s="149" t="s">
        <v>31</v>
      </c>
      <c r="V23" s="99" t="s">
        <v>31</v>
      </c>
      <c r="W23" s="151" t="s">
        <v>31</v>
      </c>
      <c r="X23" s="248"/>
      <c r="Y23" s="149" t="s">
        <v>31</v>
      </c>
      <c r="Z23" s="99" t="s">
        <v>31</v>
      </c>
      <c r="AA23" s="151" t="s">
        <v>31</v>
      </c>
      <c r="AB23" s="248"/>
      <c r="AC23" s="149" t="s">
        <v>31</v>
      </c>
      <c r="AD23" s="99" t="s">
        <v>31</v>
      </c>
      <c r="AE23" s="457"/>
      <c r="AI23" s="5"/>
      <c r="AJ23" s="5"/>
      <c r="AK23" s="5"/>
      <c r="AL23" s="149"/>
      <c r="AM23" s="142"/>
    </row>
    <row r="24" spans="1:39" x14ac:dyDescent="0.25">
      <c r="A24" s="150"/>
      <c r="B24" s="215">
        <v>3</v>
      </c>
      <c r="C24" s="215"/>
      <c r="D24" s="215"/>
      <c r="E24" s="15" t="s">
        <v>105</v>
      </c>
      <c r="F24" s="16">
        <v>2</v>
      </c>
      <c r="G24" s="229" t="s">
        <v>106</v>
      </c>
      <c r="H24" s="100" t="s">
        <v>107</v>
      </c>
      <c r="I24" s="101">
        <v>25</v>
      </c>
      <c r="J24" s="230" t="s">
        <v>282</v>
      </c>
      <c r="K24" s="230"/>
      <c r="L24" s="230"/>
      <c r="M24" s="101" t="s">
        <v>285</v>
      </c>
      <c r="N24" s="156"/>
      <c r="O24" s="101" t="s">
        <v>285</v>
      </c>
      <c r="P24" s="235" t="s">
        <v>284</v>
      </c>
      <c r="Q24" s="151" t="s">
        <v>288</v>
      </c>
      <c r="R24" s="236"/>
      <c r="S24" s="101" t="s">
        <v>31</v>
      </c>
      <c r="T24" s="264"/>
      <c r="U24" s="149" t="s">
        <v>31</v>
      </c>
      <c r="V24" s="99" t="s">
        <v>31</v>
      </c>
      <c r="W24" s="101" t="s">
        <v>31</v>
      </c>
      <c r="X24" s="264"/>
      <c r="Y24" s="149" t="s">
        <v>31</v>
      </c>
      <c r="Z24" s="99" t="s">
        <v>31</v>
      </c>
      <c r="AA24" s="101" t="s">
        <v>31</v>
      </c>
      <c r="AB24" s="264"/>
      <c r="AC24" s="149" t="s">
        <v>31</v>
      </c>
      <c r="AD24" s="99" t="s">
        <v>31</v>
      </c>
      <c r="AE24" s="457"/>
      <c r="AI24" s="267"/>
      <c r="AJ24" s="267"/>
      <c r="AK24" s="267"/>
      <c r="AL24" s="267"/>
      <c r="AM24" s="142"/>
    </row>
    <row r="25" spans="1:39" x14ac:dyDescent="0.25">
      <c r="A25" s="150"/>
      <c r="B25" s="215">
        <v>4</v>
      </c>
      <c r="C25" s="215"/>
      <c r="D25" s="215"/>
      <c r="E25" s="144" t="s">
        <v>123</v>
      </c>
      <c r="F25" s="148">
        <v>1</v>
      </c>
      <c r="G25" s="229" t="s">
        <v>124</v>
      </c>
      <c r="H25" s="245" t="s">
        <v>125</v>
      </c>
      <c r="I25" s="101">
        <v>25</v>
      </c>
      <c r="J25" s="230" t="s">
        <v>102</v>
      </c>
      <c r="K25" s="230"/>
      <c r="L25" s="230"/>
      <c r="M25" s="231"/>
      <c r="N25" s="103" t="s">
        <v>284</v>
      </c>
      <c r="O25" s="100"/>
      <c r="P25" s="103" t="s">
        <v>284</v>
      </c>
      <c r="Q25" s="232" t="s">
        <v>289</v>
      </c>
      <c r="R25" s="269"/>
      <c r="S25" s="366" t="s">
        <v>290</v>
      </c>
      <c r="T25" s="367" t="s">
        <v>290</v>
      </c>
      <c r="U25" s="399" t="s">
        <v>290</v>
      </c>
      <c r="V25" s="367" t="s">
        <v>290</v>
      </c>
      <c r="W25" s="412"/>
      <c r="X25" s="413"/>
      <c r="Y25" s="412"/>
      <c r="Z25" s="413"/>
      <c r="AA25" s="412"/>
      <c r="AB25" s="413"/>
      <c r="AC25" s="412"/>
      <c r="AD25" s="413"/>
      <c r="AE25" s="457" t="s">
        <v>376</v>
      </c>
    </row>
    <row r="26" spans="1:39" x14ac:dyDescent="0.25">
      <c r="A26" s="150"/>
      <c r="B26" s="228"/>
      <c r="C26" s="270">
        <v>4</v>
      </c>
      <c r="D26" s="270">
        <v>2</v>
      </c>
      <c r="E26" s="121" t="s">
        <v>111</v>
      </c>
      <c r="F26" s="122">
        <v>1</v>
      </c>
      <c r="G26" s="229" t="s">
        <v>112</v>
      </c>
      <c r="H26" s="250" t="s">
        <v>113</v>
      </c>
      <c r="I26" s="101">
        <v>25</v>
      </c>
      <c r="J26" s="177" t="s">
        <v>301</v>
      </c>
      <c r="K26" s="177"/>
      <c r="L26" s="177"/>
      <c r="M26" s="249"/>
      <c r="N26" s="271"/>
      <c r="O26" s="243"/>
      <c r="P26" s="271"/>
      <c r="Q26" s="254" t="s">
        <v>286</v>
      </c>
      <c r="R26" s="255"/>
      <c r="S26" s="430"/>
      <c r="T26" s="428" t="s">
        <v>300</v>
      </c>
      <c r="U26" s="431"/>
      <c r="V26" s="428"/>
      <c r="W26" s="414"/>
      <c r="X26" s="248" t="s">
        <v>31</v>
      </c>
      <c r="Y26" s="650"/>
      <c r="Z26" s="651"/>
      <c r="AA26" s="414"/>
      <c r="AB26" s="248" t="s">
        <v>31</v>
      </c>
      <c r="AC26" s="650"/>
      <c r="AD26" s="651"/>
      <c r="AE26" s="457" t="s">
        <v>371</v>
      </c>
      <c r="AI26" s="5"/>
      <c r="AJ26" s="5"/>
      <c r="AK26" s="6"/>
      <c r="AL26" s="6"/>
      <c r="AM26" s="142"/>
    </row>
    <row r="27" spans="1:39" x14ac:dyDescent="0.25">
      <c r="A27" s="150"/>
      <c r="B27" s="215">
        <v>5</v>
      </c>
      <c r="C27" s="215"/>
      <c r="D27" s="215"/>
      <c r="E27" s="144" t="s">
        <v>129</v>
      </c>
      <c r="F27" s="148">
        <v>1</v>
      </c>
      <c r="G27" s="229" t="s">
        <v>130</v>
      </c>
      <c r="H27" s="104" t="s">
        <v>131</v>
      </c>
      <c r="I27" s="101">
        <v>25</v>
      </c>
      <c r="J27" s="230" t="s">
        <v>102</v>
      </c>
      <c r="K27" s="230"/>
      <c r="L27" s="230"/>
      <c r="M27" s="231" t="s">
        <v>285</v>
      </c>
      <c r="N27" s="156"/>
      <c r="O27" s="231" t="s">
        <v>285</v>
      </c>
      <c r="P27" s="103"/>
      <c r="Q27" s="471" t="s">
        <v>297</v>
      </c>
      <c r="R27" s="273"/>
      <c r="S27" s="231" t="s">
        <v>31</v>
      </c>
      <c r="T27" s="99"/>
      <c r="U27" s="148" t="s">
        <v>31</v>
      </c>
      <c r="V27" s="103"/>
      <c r="W27" s="366" t="s">
        <v>290</v>
      </c>
      <c r="X27" s="367" t="s">
        <v>290</v>
      </c>
      <c r="Y27" s="366" t="s">
        <v>290</v>
      </c>
      <c r="Z27" s="367" t="s">
        <v>290</v>
      </c>
      <c r="AA27" s="366" t="s">
        <v>290</v>
      </c>
      <c r="AB27" s="367" t="s">
        <v>290</v>
      </c>
      <c r="AC27" s="366" t="s">
        <v>290</v>
      </c>
      <c r="AD27" s="367" t="s">
        <v>290</v>
      </c>
      <c r="AE27" s="457" t="s">
        <v>377</v>
      </c>
    </row>
    <row r="28" spans="1:39" x14ac:dyDescent="0.25">
      <c r="A28" s="150"/>
      <c r="B28" s="215">
        <v>6</v>
      </c>
      <c r="C28" s="215"/>
      <c r="D28" s="215"/>
      <c r="E28" s="144" t="s">
        <v>155</v>
      </c>
      <c r="F28" s="148">
        <v>3</v>
      </c>
      <c r="G28" s="229" t="s">
        <v>2</v>
      </c>
      <c r="H28" s="245" t="s">
        <v>156</v>
      </c>
      <c r="I28" s="101">
        <v>25</v>
      </c>
      <c r="J28" s="104" t="s">
        <v>96</v>
      </c>
      <c r="K28" s="104"/>
      <c r="L28" s="104"/>
      <c r="M28" s="231"/>
      <c r="N28" s="103" t="s">
        <v>284</v>
      </c>
      <c r="O28" s="100"/>
      <c r="P28" s="103" t="s">
        <v>284</v>
      </c>
      <c r="Q28" s="471" t="s">
        <v>291</v>
      </c>
      <c r="R28" s="258"/>
      <c r="S28" s="231"/>
      <c r="T28" s="103" t="s">
        <v>31</v>
      </c>
      <c r="U28" s="16"/>
      <c r="V28" s="103" t="s">
        <v>31</v>
      </c>
      <c r="W28" s="412"/>
      <c r="X28" s="413"/>
      <c r="Y28" s="412"/>
      <c r="Z28" s="413"/>
      <c r="AA28" s="412"/>
      <c r="AB28" s="413"/>
      <c r="AC28" s="412"/>
      <c r="AD28" s="413"/>
      <c r="AE28" s="457" t="s">
        <v>377</v>
      </c>
      <c r="AH28" s="17"/>
      <c r="AI28" s="274"/>
      <c r="AJ28" s="194"/>
      <c r="AK28" s="275"/>
      <c r="AL28" s="276"/>
    </row>
    <row r="29" spans="1:39" x14ac:dyDescent="0.25">
      <c r="A29" s="150"/>
      <c r="B29" s="215">
        <v>5</v>
      </c>
      <c r="C29" s="215">
        <v>5</v>
      </c>
      <c r="D29" s="215">
        <v>3</v>
      </c>
      <c r="E29" s="15" t="s">
        <v>139</v>
      </c>
      <c r="F29" s="16">
        <v>2</v>
      </c>
      <c r="G29" s="229" t="s">
        <v>140</v>
      </c>
      <c r="H29" s="100" t="s">
        <v>141</v>
      </c>
      <c r="I29" s="101">
        <v>25</v>
      </c>
      <c r="J29" s="104" t="s">
        <v>108</v>
      </c>
      <c r="K29" s="250" t="s">
        <v>302</v>
      </c>
      <c r="L29" s="250"/>
      <c r="M29" s="231" t="s">
        <v>285</v>
      </c>
      <c r="N29" s="156"/>
      <c r="O29" s="231" t="s">
        <v>285</v>
      </c>
      <c r="P29" s="103"/>
      <c r="Q29" s="257" t="s">
        <v>288</v>
      </c>
      <c r="R29" s="277">
        <v>45292</v>
      </c>
      <c r="S29" s="101" t="s">
        <v>31</v>
      </c>
      <c r="T29" s="248"/>
      <c r="U29" s="101" t="s">
        <v>31</v>
      </c>
      <c r="V29" s="415"/>
      <c r="W29" s="101" t="s">
        <v>31</v>
      </c>
      <c r="X29" s="248"/>
      <c r="Y29" s="101"/>
      <c r="Z29" s="235"/>
      <c r="AA29" s="101" t="s">
        <v>31</v>
      </c>
      <c r="AB29" s="248"/>
      <c r="AC29" s="101"/>
      <c r="AD29" s="235"/>
      <c r="AE29" s="120"/>
      <c r="AF29" s="126"/>
      <c r="AG29" s="126"/>
      <c r="AH29" s="17"/>
      <c r="AI29" s="126"/>
      <c r="AJ29" s="16"/>
      <c r="AK29" s="142"/>
      <c r="AL29" s="142"/>
    </row>
    <row r="30" spans="1:39" x14ac:dyDescent="0.25">
      <c r="A30" s="150"/>
      <c r="B30" s="215">
        <v>6</v>
      </c>
      <c r="C30" s="215"/>
      <c r="D30" s="215"/>
      <c r="E30" s="144" t="s">
        <v>149</v>
      </c>
      <c r="F30" s="148">
        <v>2</v>
      </c>
      <c r="G30" s="229" t="s">
        <v>150</v>
      </c>
      <c r="H30" s="245" t="s">
        <v>151</v>
      </c>
      <c r="I30" s="101">
        <v>25</v>
      </c>
      <c r="J30" s="104" t="s">
        <v>96</v>
      </c>
      <c r="K30" s="104"/>
      <c r="L30" s="104"/>
      <c r="M30" s="231"/>
      <c r="N30" s="103" t="s">
        <v>284</v>
      </c>
      <c r="O30" s="100"/>
      <c r="P30" s="103" t="s">
        <v>284</v>
      </c>
      <c r="Q30" s="232" t="s">
        <v>286</v>
      </c>
      <c r="R30" s="258"/>
      <c r="S30" s="231"/>
      <c r="T30" s="103" t="s">
        <v>31</v>
      </c>
      <c r="U30" s="16"/>
      <c r="V30" s="103" t="s">
        <v>31</v>
      </c>
      <c r="W30" s="231"/>
      <c r="X30" s="103" t="s">
        <v>31</v>
      </c>
      <c r="Y30" s="653"/>
      <c r="Z30" s="654"/>
      <c r="AA30" s="366" t="s">
        <v>290</v>
      </c>
      <c r="AB30" s="367" t="s">
        <v>290</v>
      </c>
      <c r="AC30" s="366" t="s">
        <v>290</v>
      </c>
      <c r="AD30" s="367" t="s">
        <v>290</v>
      </c>
      <c r="AE30" s="457" t="s">
        <v>378</v>
      </c>
      <c r="AH30" s="278"/>
      <c r="AI30" s="142"/>
      <c r="AJ30" s="274"/>
      <c r="AK30" s="142"/>
      <c r="AL30" s="142"/>
    </row>
    <row r="31" spans="1:39" x14ac:dyDescent="0.25">
      <c r="A31" s="150"/>
      <c r="B31" s="215">
        <v>5</v>
      </c>
      <c r="C31" s="215"/>
      <c r="D31" s="215"/>
      <c r="E31" s="144" t="s">
        <v>142</v>
      </c>
      <c r="F31" s="148">
        <v>1</v>
      </c>
      <c r="G31" s="229" t="s">
        <v>143</v>
      </c>
      <c r="H31" s="104" t="s">
        <v>144</v>
      </c>
      <c r="I31" s="101">
        <v>25</v>
      </c>
      <c r="J31" s="100" t="s">
        <v>71</v>
      </c>
      <c r="K31" s="100"/>
      <c r="L31" s="100"/>
      <c r="M31" s="154" t="s">
        <v>285</v>
      </c>
      <c r="N31" s="369"/>
      <c r="O31" s="154" t="s">
        <v>285</v>
      </c>
      <c r="P31" s="370"/>
      <c r="Q31" s="232" t="s">
        <v>299</v>
      </c>
      <c r="R31" s="269"/>
      <c r="S31" s="231" t="s">
        <v>31</v>
      </c>
      <c r="T31" s="99"/>
      <c r="U31" s="148" t="s">
        <v>31</v>
      </c>
      <c r="V31" s="103"/>
      <c r="W31" s="231" t="s">
        <v>31</v>
      </c>
      <c r="X31" s="99"/>
      <c r="Y31" s="653"/>
      <c r="Z31" s="654"/>
      <c r="AA31" s="366" t="s">
        <v>290</v>
      </c>
      <c r="AB31" s="367" t="s">
        <v>290</v>
      </c>
      <c r="AC31" s="366" t="s">
        <v>290</v>
      </c>
      <c r="AD31" s="367" t="s">
        <v>290</v>
      </c>
      <c r="AE31" s="457" t="s">
        <v>303</v>
      </c>
      <c r="AH31" s="17"/>
    </row>
    <row r="32" spans="1:39" x14ac:dyDescent="0.25">
      <c r="A32" s="150"/>
      <c r="B32" s="215">
        <v>5</v>
      </c>
      <c r="C32" s="215"/>
      <c r="D32" s="215"/>
      <c r="E32" s="15" t="s">
        <v>135</v>
      </c>
      <c r="F32" s="124">
        <v>1</v>
      </c>
      <c r="G32" s="229" t="s">
        <v>136</v>
      </c>
      <c r="H32" s="120" t="s">
        <v>137</v>
      </c>
      <c r="I32" s="101">
        <v>25</v>
      </c>
      <c r="J32" s="230" t="s">
        <v>115</v>
      </c>
      <c r="K32" s="230"/>
      <c r="L32" s="230"/>
      <c r="M32" s="244" t="s">
        <v>285</v>
      </c>
      <c r="N32" s="156"/>
      <c r="O32" s="244" t="s">
        <v>285</v>
      </c>
      <c r="P32" s="105"/>
      <c r="Q32" s="238" t="s">
        <v>297</v>
      </c>
      <c r="R32" s="239"/>
      <c r="S32" s="244" t="s">
        <v>31</v>
      </c>
      <c r="T32" s="99"/>
      <c r="U32" s="124" t="s">
        <v>31</v>
      </c>
      <c r="V32" s="105"/>
      <c r="W32" s="366" t="s">
        <v>290</v>
      </c>
      <c r="X32" s="367" t="s">
        <v>290</v>
      </c>
      <c r="Y32" s="366" t="s">
        <v>290</v>
      </c>
      <c r="Z32" s="367" t="s">
        <v>290</v>
      </c>
      <c r="AA32" s="366" t="s">
        <v>290</v>
      </c>
      <c r="AB32" s="367" t="s">
        <v>290</v>
      </c>
      <c r="AC32" s="366" t="s">
        <v>290</v>
      </c>
      <c r="AD32" s="367" t="s">
        <v>290</v>
      </c>
      <c r="AE32" s="457"/>
      <c r="AI32" s="281"/>
      <c r="AJ32" s="281"/>
      <c r="AK32" s="281"/>
      <c r="AL32" s="281"/>
      <c r="AM32" s="142"/>
    </row>
    <row r="33" spans="1:39" x14ac:dyDescent="0.25">
      <c r="A33" s="150"/>
      <c r="B33" s="282"/>
      <c r="C33" s="215">
        <v>5</v>
      </c>
      <c r="D33" s="215">
        <v>3</v>
      </c>
      <c r="E33" s="15" t="s">
        <v>138</v>
      </c>
      <c r="F33" s="124">
        <v>2</v>
      </c>
      <c r="G33" s="229" t="s">
        <v>136</v>
      </c>
      <c r="H33" s="100" t="s">
        <v>137</v>
      </c>
      <c r="I33" s="101">
        <v>25</v>
      </c>
      <c r="J33" s="106" t="s">
        <v>71</v>
      </c>
      <c r="K33" s="106"/>
      <c r="L33" s="106" t="s">
        <v>304</v>
      </c>
      <c r="M33" s="101" t="s">
        <v>285</v>
      </c>
      <c r="N33" s="156"/>
      <c r="O33" s="101" t="s">
        <v>285</v>
      </c>
      <c r="P33" s="235"/>
      <c r="Q33" s="376" t="s">
        <v>299</v>
      </c>
      <c r="R33" s="283"/>
      <c r="S33" s="101"/>
      <c r="T33" s="99"/>
      <c r="U33" s="416"/>
      <c r="V33" s="417"/>
      <c r="W33" s="298" t="s">
        <v>31</v>
      </c>
      <c r="X33" s="99"/>
      <c r="Y33" s="268"/>
      <c r="Z33" s="269"/>
      <c r="AA33" s="298" t="s">
        <v>31</v>
      </c>
      <c r="AB33" s="99"/>
      <c r="AC33" s="268"/>
      <c r="AD33" s="269"/>
      <c r="AE33" s="457"/>
      <c r="AI33" s="281"/>
      <c r="AJ33" s="281"/>
      <c r="AK33" s="281"/>
      <c r="AL33" s="281"/>
      <c r="AM33" s="142"/>
    </row>
    <row r="34" spans="1:39" x14ac:dyDescent="0.25">
      <c r="A34" s="150"/>
      <c r="B34" s="228"/>
      <c r="C34" s="215">
        <v>6</v>
      </c>
      <c r="D34" s="215">
        <v>3</v>
      </c>
      <c r="E34" s="121" t="s">
        <v>170</v>
      </c>
      <c r="F34" s="122">
        <v>1</v>
      </c>
      <c r="G34" s="229" t="s">
        <v>171</v>
      </c>
      <c r="H34" s="250" t="s">
        <v>172</v>
      </c>
      <c r="I34" s="101">
        <v>25</v>
      </c>
      <c r="J34" s="230" t="s">
        <v>282</v>
      </c>
      <c r="K34" s="230"/>
      <c r="L34" s="230"/>
      <c r="M34" s="377"/>
      <c r="N34" s="378"/>
      <c r="O34" s="379"/>
      <c r="P34" s="380"/>
      <c r="Q34" s="284" t="s">
        <v>305</v>
      </c>
      <c r="R34" s="285"/>
      <c r="S34" s="427"/>
      <c r="T34" s="428" t="s">
        <v>300</v>
      </c>
      <c r="U34" s="429"/>
      <c r="V34" s="428"/>
      <c r="W34" s="414"/>
      <c r="X34" s="240"/>
      <c r="Y34" s="414"/>
      <c r="Z34" s="240"/>
      <c r="AA34" s="414"/>
      <c r="AB34" s="248" t="s">
        <v>31</v>
      </c>
      <c r="AC34" s="414"/>
      <c r="AD34" s="240"/>
      <c r="AE34" s="457"/>
      <c r="AI34" s="286"/>
      <c r="AJ34" s="286"/>
      <c r="AK34" s="286"/>
      <c r="AL34" s="126"/>
      <c r="AM34" s="178"/>
    </row>
    <row r="35" spans="1:39" x14ac:dyDescent="0.25">
      <c r="A35" s="4"/>
      <c r="B35" s="282"/>
      <c r="C35" s="215">
        <v>6</v>
      </c>
      <c r="D35" s="215">
        <v>3</v>
      </c>
      <c r="E35" s="121" t="s">
        <v>198</v>
      </c>
      <c r="F35" s="122">
        <v>1</v>
      </c>
      <c r="G35" s="229" t="s">
        <v>197</v>
      </c>
      <c r="H35" s="123" t="s">
        <v>199</v>
      </c>
      <c r="I35" s="101">
        <v>25</v>
      </c>
      <c r="J35" s="250" t="s">
        <v>306</v>
      </c>
      <c r="K35" s="250"/>
      <c r="L35" s="250"/>
      <c r="M35" s="381"/>
      <c r="N35" s="382"/>
      <c r="O35" s="383"/>
      <c r="P35" s="384"/>
      <c r="Q35" s="284" t="s">
        <v>305</v>
      </c>
      <c r="R35" s="285"/>
      <c r="S35" s="427"/>
      <c r="T35" s="428" t="s">
        <v>300</v>
      </c>
      <c r="U35" s="429"/>
      <c r="V35" s="428"/>
      <c r="W35" s="414"/>
      <c r="X35" s="240"/>
      <c r="Y35" s="414"/>
      <c r="Z35" s="415"/>
      <c r="AA35" s="414"/>
      <c r="AB35" s="248" t="s">
        <v>31</v>
      </c>
      <c r="AC35" s="414"/>
      <c r="AD35" s="415"/>
      <c r="AE35" s="457"/>
      <c r="AM35" s="178"/>
    </row>
    <row r="36" spans="1:39" x14ac:dyDescent="0.25">
      <c r="A36" s="150"/>
      <c r="B36" s="215"/>
      <c r="C36" s="215">
        <v>5</v>
      </c>
      <c r="D36" s="215">
        <v>3</v>
      </c>
      <c r="E36" s="121" t="s">
        <v>132</v>
      </c>
      <c r="F36" s="122">
        <v>1</v>
      </c>
      <c r="G36" s="229" t="s">
        <v>133</v>
      </c>
      <c r="H36" s="250" t="s">
        <v>134</v>
      </c>
      <c r="I36" s="101">
        <v>25</v>
      </c>
      <c r="J36" s="250" t="s">
        <v>102</v>
      </c>
      <c r="K36" s="250"/>
      <c r="L36" s="250"/>
      <c r="M36" s="252"/>
      <c r="N36" s="288"/>
      <c r="O36" s="252"/>
      <c r="P36" s="251"/>
      <c r="Q36" s="289" t="s">
        <v>299</v>
      </c>
      <c r="R36" s="277"/>
      <c r="S36" s="427" t="s">
        <v>300</v>
      </c>
      <c r="T36" s="428"/>
      <c r="U36" s="429"/>
      <c r="V36" s="428"/>
      <c r="W36" s="280" t="s">
        <v>31</v>
      </c>
      <c r="X36" s="99"/>
      <c r="Y36" s="414"/>
      <c r="Z36" s="415"/>
      <c r="AA36" s="652" t="s">
        <v>31</v>
      </c>
      <c r="AB36" s="99"/>
      <c r="AC36" s="414"/>
      <c r="AD36" s="415"/>
      <c r="AE36" s="457"/>
      <c r="AI36" s="281"/>
      <c r="AJ36" s="281"/>
      <c r="AK36" s="281"/>
      <c r="AL36" s="281"/>
      <c r="AM36" s="142"/>
    </row>
    <row r="37" spans="1:39" x14ac:dyDescent="0.25">
      <c r="A37" s="150"/>
      <c r="B37" s="188">
        <v>8.1999999999999993</v>
      </c>
      <c r="C37" s="188">
        <v>8.1999999999999993</v>
      </c>
      <c r="D37" s="188">
        <v>4</v>
      </c>
      <c r="E37" s="137" t="s">
        <v>205</v>
      </c>
      <c r="F37" s="140">
        <v>1</v>
      </c>
      <c r="G37" s="290" t="s">
        <v>206</v>
      </c>
      <c r="H37" s="141" t="s">
        <v>207</v>
      </c>
      <c r="I37" s="112">
        <v>50</v>
      </c>
      <c r="J37" s="291" t="s">
        <v>187</v>
      </c>
      <c r="K37" s="291"/>
      <c r="L37" s="291"/>
      <c r="M37" s="115"/>
      <c r="N37" s="292" t="s">
        <v>284</v>
      </c>
      <c r="O37" s="100"/>
      <c r="P37" s="293" t="s">
        <v>284</v>
      </c>
      <c r="Q37" s="151" t="s">
        <v>288</v>
      </c>
      <c r="R37" s="269"/>
      <c r="S37" s="101"/>
      <c r="T37" s="293" t="s">
        <v>31</v>
      </c>
      <c r="U37" s="416"/>
      <c r="V37" s="417"/>
      <c r="W37" s="101"/>
      <c r="X37" s="293" t="s">
        <v>31</v>
      </c>
      <c r="Y37" s="268"/>
      <c r="Z37" s="269"/>
      <c r="AA37" s="268"/>
      <c r="AB37" s="269"/>
      <c r="AC37" s="268"/>
      <c r="AD37" s="269"/>
      <c r="AE37" s="457"/>
      <c r="AH37" s="294"/>
    </row>
    <row r="38" spans="1:39" x14ac:dyDescent="0.25">
      <c r="A38" s="150"/>
      <c r="B38" s="215">
        <v>8</v>
      </c>
      <c r="C38" s="215"/>
      <c r="D38" s="215"/>
      <c r="E38" s="15" t="s">
        <v>357</v>
      </c>
      <c r="F38" s="124">
        <v>1</v>
      </c>
      <c r="G38" s="229" t="s">
        <v>190</v>
      </c>
      <c r="H38" s="106" t="s">
        <v>191</v>
      </c>
      <c r="I38" s="101">
        <v>25</v>
      </c>
      <c r="J38" s="230" t="s">
        <v>282</v>
      </c>
      <c r="K38" s="230"/>
      <c r="L38" s="230"/>
      <c r="M38" s="244"/>
      <c r="N38" s="124" t="s">
        <v>284</v>
      </c>
      <c r="O38" s="100"/>
      <c r="P38" s="105" t="s">
        <v>284</v>
      </c>
      <c r="Q38" s="232" t="s">
        <v>289</v>
      </c>
      <c r="R38" s="269"/>
      <c r="S38" s="366" t="s">
        <v>290</v>
      </c>
      <c r="T38" s="367" t="s">
        <v>290</v>
      </c>
      <c r="U38" s="399" t="s">
        <v>290</v>
      </c>
      <c r="V38" s="367" t="s">
        <v>290</v>
      </c>
      <c r="W38" s="418"/>
      <c r="X38" s="419"/>
      <c r="Y38" s="418"/>
      <c r="Z38" s="419"/>
      <c r="AA38" s="418"/>
      <c r="AB38" s="419"/>
      <c r="AC38" s="418"/>
      <c r="AD38" s="419"/>
      <c r="AE38" s="305"/>
      <c r="AF38" s="295"/>
      <c r="AG38" s="295"/>
      <c r="AH38" s="296"/>
    </row>
    <row r="39" spans="1:39" x14ac:dyDescent="0.25">
      <c r="A39" s="4"/>
      <c r="B39" s="282"/>
      <c r="C39" s="215">
        <v>8</v>
      </c>
      <c r="D39" s="215">
        <v>4</v>
      </c>
      <c r="E39" s="15" t="s">
        <v>192</v>
      </c>
      <c r="F39" s="124">
        <v>2</v>
      </c>
      <c r="G39" s="229" t="s">
        <v>190</v>
      </c>
      <c r="H39" s="125" t="s">
        <v>193</v>
      </c>
      <c r="I39" s="101">
        <v>25</v>
      </c>
      <c r="J39" s="230" t="s">
        <v>282</v>
      </c>
      <c r="K39" s="230"/>
      <c r="L39" s="230"/>
      <c r="M39" s="385"/>
      <c r="N39" s="386"/>
      <c r="O39" s="385"/>
      <c r="P39" s="387"/>
      <c r="Q39" s="238" t="s">
        <v>291</v>
      </c>
      <c r="R39" s="239"/>
      <c r="S39" s="101"/>
      <c r="T39" s="105" t="s">
        <v>31</v>
      </c>
      <c r="U39" s="336"/>
      <c r="V39" s="105" t="s">
        <v>31</v>
      </c>
      <c r="W39" s="237"/>
      <c r="X39" s="99" t="s">
        <v>31</v>
      </c>
      <c r="Y39" s="420"/>
      <c r="Z39" s="99" t="s">
        <v>31</v>
      </c>
      <c r="AA39" s="237"/>
      <c r="AB39" s="99" t="s">
        <v>31</v>
      </c>
      <c r="AC39" s="420"/>
      <c r="AD39" s="99" t="s">
        <v>31</v>
      </c>
      <c r="AE39" s="457"/>
      <c r="AM39" s="178"/>
    </row>
    <row r="40" spans="1:39" x14ac:dyDescent="0.25">
      <c r="A40" s="150"/>
      <c r="B40" s="188">
        <v>7.2</v>
      </c>
      <c r="C40" s="188">
        <v>7.2</v>
      </c>
      <c r="D40" s="188">
        <v>4</v>
      </c>
      <c r="E40" s="137" t="s">
        <v>187</v>
      </c>
      <c r="F40" s="140">
        <v>1</v>
      </c>
      <c r="G40" s="290" t="s">
        <v>188</v>
      </c>
      <c r="H40" s="114" t="s">
        <v>189</v>
      </c>
      <c r="I40" s="115">
        <v>25</v>
      </c>
      <c r="J40" s="291" t="s">
        <v>282</v>
      </c>
      <c r="K40" s="297" t="s">
        <v>163</v>
      </c>
      <c r="L40" s="291"/>
      <c r="M40" s="115" t="s">
        <v>285</v>
      </c>
      <c r="N40" s="292"/>
      <c r="O40" s="115" t="s">
        <v>285</v>
      </c>
      <c r="P40" s="293" t="s">
        <v>284</v>
      </c>
      <c r="Q40" s="151" t="s">
        <v>288</v>
      </c>
      <c r="R40" s="285">
        <v>45658</v>
      </c>
      <c r="S40" s="115" t="s">
        <v>31</v>
      </c>
      <c r="T40" s="235"/>
      <c r="U40" s="336"/>
      <c r="V40" s="415"/>
      <c r="W40" s="115" t="s">
        <v>31</v>
      </c>
      <c r="X40" s="235"/>
      <c r="Y40" s="421"/>
      <c r="Z40" s="422"/>
      <c r="AA40" s="421"/>
      <c r="AB40" s="422"/>
      <c r="AC40" s="421"/>
      <c r="AD40" s="422"/>
      <c r="AE40" s="305"/>
      <c r="AF40" s="295"/>
      <c r="AG40" s="295"/>
      <c r="AH40" s="294"/>
    </row>
    <row r="41" spans="1:39" x14ac:dyDescent="0.25">
      <c r="A41" s="150"/>
      <c r="B41" s="215">
        <v>7</v>
      </c>
      <c r="C41" s="215"/>
      <c r="D41" s="215"/>
      <c r="E41" s="15" t="s">
        <v>314</v>
      </c>
      <c r="F41" s="169">
        <v>1</v>
      </c>
      <c r="G41" s="229" t="s">
        <v>173</v>
      </c>
      <c r="H41" s="120" t="s">
        <v>174</v>
      </c>
      <c r="I41" s="101">
        <v>25</v>
      </c>
      <c r="J41" s="297" t="s">
        <v>142</v>
      </c>
      <c r="K41" s="297"/>
      <c r="L41" s="398"/>
      <c r="M41" s="298" t="s">
        <v>285</v>
      </c>
      <c r="N41" s="169"/>
      <c r="O41" s="298" t="s">
        <v>285</v>
      </c>
      <c r="P41" s="170"/>
      <c r="Q41" s="300" t="s">
        <v>307</v>
      </c>
      <c r="R41" s="269"/>
      <c r="S41" s="366" t="s">
        <v>290</v>
      </c>
      <c r="T41" s="367" t="s">
        <v>290</v>
      </c>
      <c r="U41" s="399" t="s">
        <v>290</v>
      </c>
      <c r="V41" s="367" t="s">
        <v>290</v>
      </c>
      <c r="W41" s="412"/>
      <c r="X41" s="413"/>
      <c r="Y41" s="412"/>
      <c r="Z41" s="413"/>
      <c r="AA41" s="412"/>
      <c r="AB41" s="413"/>
      <c r="AC41" s="412"/>
      <c r="AD41" s="413"/>
      <c r="AE41" s="457"/>
      <c r="AH41" s="17"/>
    </row>
    <row r="42" spans="1:39" x14ac:dyDescent="0.25">
      <c r="A42" s="150"/>
      <c r="B42" s="215"/>
      <c r="C42" s="215">
        <v>7</v>
      </c>
      <c r="D42" s="215">
        <v>4</v>
      </c>
      <c r="E42" s="15" t="s">
        <v>175</v>
      </c>
      <c r="F42" s="169">
        <v>2</v>
      </c>
      <c r="G42" s="229" t="s">
        <v>173</v>
      </c>
      <c r="H42" s="100" t="s">
        <v>174</v>
      </c>
      <c r="I42" s="101">
        <v>25</v>
      </c>
      <c r="J42" s="250" t="s">
        <v>308</v>
      </c>
      <c r="K42" s="250"/>
      <c r="L42" s="230" t="s">
        <v>309</v>
      </c>
      <c r="M42" s="388"/>
      <c r="N42" s="389"/>
      <c r="O42" s="388"/>
      <c r="P42" s="390"/>
      <c r="Q42" s="300" t="s">
        <v>297</v>
      </c>
      <c r="R42" s="239"/>
      <c r="S42" s="298" t="s">
        <v>31</v>
      </c>
      <c r="T42" s="170"/>
      <c r="U42" s="169" t="s">
        <v>31</v>
      </c>
      <c r="V42" s="423"/>
      <c r="W42" s="237" t="s">
        <v>31</v>
      </c>
      <c r="X42" s="16"/>
      <c r="Y42" s="237" t="s">
        <v>31</v>
      </c>
      <c r="Z42" s="424"/>
      <c r="AA42" s="237" t="s">
        <v>31</v>
      </c>
      <c r="AB42" s="16"/>
      <c r="AC42" s="237" t="s">
        <v>31</v>
      </c>
      <c r="AD42" s="424"/>
      <c r="AE42" s="457"/>
      <c r="AI42" s="286"/>
      <c r="AJ42" s="286"/>
      <c r="AK42" s="286"/>
      <c r="AL42" s="126"/>
      <c r="AM42" s="142"/>
    </row>
    <row r="43" spans="1:39" x14ac:dyDescent="0.25">
      <c r="A43" s="150"/>
      <c r="B43" s="215">
        <v>7</v>
      </c>
      <c r="C43" s="215"/>
      <c r="D43" s="215"/>
      <c r="E43" s="15" t="s">
        <v>356</v>
      </c>
      <c r="F43" s="124">
        <v>1</v>
      </c>
      <c r="G43" s="229" t="s">
        <v>179</v>
      </c>
      <c r="H43" s="125" t="s">
        <v>180</v>
      </c>
      <c r="I43" s="101">
        <v>25</v>
      </c>
      <c r="J43" s="297" t="s">
        <v>149</v>
      </c>
      <c r="K43" s="297"/>
      <c r="L43" s="299" t="s">
        <v>310</v>
      </c>
      <c r="M43" s="244" t="s">
        <v>285</v>
      </c>
      <c r="N43" s="124"/>
      <c r="O43" s="244" t="s">
        <v>285</v>
      </c>
      <c r="P43" s="105"/>
      <c r="Q43" s="300" t="s">
        <v>297</v>
      </c>
      <c r="R43" s="472" t="s">
        <v>286</v>
      </c>
      <c r="S43" s="244" t="s">
        <v>31</v>
      </c>
      <c r="T43" s="105"/>
      <c r="U43" s="124" t="s">
        <v>31</v>
      </c>
      <c r="V43" s="105"/>
      <c r="W43" s="244"/>
      <c r="X43" s="99" t="s">
        <v>31</v>
      </c>
      <c r="Y43" s="366" t="s">
        <v>290</v>
      </c>
      <c r="Z43" s="367" t="s">
        <v>290</v>
      </c>
      <c r="AA43" s="366" t="s">
        <v>290</v>
      </c>
      <c r="AB43" s="367" t="s">
        <v>290</v>
      </c>
      <c r="AC43" s="366" t="s">
        <v>290</v>
      </c>
      <c r="AD43" s="367" t="s">
        <v>290</v>
      </c>
      <c r="AE43" s="457" t="s">
        <v>372</v>
      </c>
      <c r="AH43" s="296"/>
    </row>
    <row r="44" spans="1:39" x14ac:dyDescent="0.25">
      <c r="A44" s="4"/>
      <c r="B44" s="282"/>
      <c r="C44" s="215">
        <v>8</v>
      </c>
      <c r="D44" s="215">
        <v>4</v>
      </c>
      <c r="E44" s="15" t="s">
        <v>181</v>
      </c>
      <c r="F44" s="124">
        <v>2</v>
      </c>
      <c r="G44" s="229" t="s">
        <v>179</v>
      </c>
      <c r="H44" s="106" t="s">
        <v>182</v>
      </c>
      <c r="I44" s="101">
        <v>25</v>
      </c>
      <c r="J44" s="250" t="s">
        <v>311</v>
      </c>
      <c r="K44" s="250"/>
      <c r="L44" s="250"/>
      <c r="M44" s="385"/>
      <c r="N44" s="386"/>
      <c r="O44" s="385"/>
      <c r="P44" s="387"/>
      <c r="Q44" s="284" t="s">
        <v>305</v>
      </c>
      <c r="R44" s="285"/>
      <c r="S44" s="430"/>
      <c r="T44" s="428" t="s">
        <v>300</v>
      </c>
      <c r="U44" s="431"/>
      <c r="V44" s="428"/>
      <c r="W44" s="101"/>
      <c r="X44" s="105"/>
      <c r="Y44" s="414"/>
      <c r="Z44" s="105" t="s">
        <v>31</v>
      </c>
      <c r="AA44" s="101"/>
      <c r="AB44" s="105" t="s">
        <v>31</v>
      </c>
      <c r="AC44" s="414"/>
      <c r="AD44" s="415"/>
      <c r="AE44" s="457"/>
      <c r="AM44" s="178"/>
    </row>
    <row r="45" spans="1:39" x14ac:dyDescent="0.25">
      <c r="A45" s="150"/>
      <c r="B45" s="188">
        <v>7.1</v>
      </c>
      <c r="C45" s="188"/>
      <c r="D45" s="188"/>
      <c r="E45" s="137" t="s">
        <v>358</v>
      </c>
      <c r="F45" s="138">
        <v>2</v>
      </c>
      <c r="G45" s="290" t="s">
        <v>183</v>
      </c>
      <c r="H45" s="139" t="s">
        <v>184</v>
      </c>
      <c r="I45" s="112">
        <v>25</v>
      </c>
      <c r="J45" s="291" t="s">
        <v>61</v>
      </c>
      <c r="K45" s="291"/>
      <c r="L45" s="291"/>
      <c r="M45" s="301" t="s">
        <v>285</v>
      </c>
      <c r="N45" s="138"/>
      <c r="O45" s="301"/>
      <c r="P45" s="109"/>
      <c r="Q45" s="300" t="s">
        <v>299</v>
      </c>
      <c r="R45" s="269"/>
      <c r="S45" s="244" t="s">
        <v>31</v>
      </c>
      <c r="T45" s="109"/>
      <c r="U45" s="655"/>
      <c r="V45" s="656"/>
      <c r="W45" s="244" t="s">
        <v>31</v>
      </c>
      <c r="X45" s="109"/>
      <c r="Y45" s="653"/>
      <c r="Z45" s="654"/>
      <c r="AA45" s="366" t="s">
        <v>290</v>
      </c>
      <c r="AB45" s="367" t="s">
        <v>290</v>
      </c>
      <c r="AC45" s="366" t="s">
        <v>290</v>
      </c>
      <c r="AD45" s="367" t="s">
        <v>290</v>
      </c>
      <c r="AE45" s="305"/>
      <c r="AF45" s="295"/>
      <c r="AG45" s="295"/>
      <c r="AH45" s="302"/>
    </row>
    <row r="46" spans="1:39" x14ac:dyDescent="0.25">
      <c r="A46" s="4"/>
      <c r="B46" s="282"/>
      <c r="C46" s="188">
        <v>7.1</v>
      </c>
      <c r="D46" s="188">
        <v>4</v>
      </c>
      <c r="E46" s="137" t="s">
        <v>185</v>
      </c>
      <c r="F46" s="138">
        <v>3</v>
      </c>
      <c r="G46" s="290" t="s">
        <v>183</v>
      </c>
      <c r="H46" s="111" t="s">
        <v>186</v>
      </c>
      <c r="I46" s="112">
        <v>25</v>
      </c>
      <c r="J46" s="291" t="s">
        <v>61</v>
      </c>
      <c r="K46" s="291"/>
      <c r="L46" s="291"/>
      <c r="M46" s="385"/>
      <c r="N46" s="386"/>
      <c r="O46" s="385"/>
      <c r="P46" s="387"/>
      <c r="Q46" s="300" t="s">
        <v>312</v>
      </c>
      <c r="R46" s="285"/>
      <c r="S46" s="430" t="s">
        <v>300</v>
      </c>
      <c r="T46" s="428"/>
      <c r="U46" s="431"/>
      <c r="V46" s="428"/>
      <c r="W46" s="430" t="s">
        <v>300</v>
      </c>
      <c r="X46" s="428"/>
      <c r="Y46" s="431"/>
      <c r="Z46" s="428"/>
      <c r="AA46" s="368" t="s">
        <v>31</v>
      </c>
      <c r="AB46" s="170"/>
      <c r="AC46" s="425"/>
      <c r="AD46" s="423"/>
      <c r="AE46" s="457"/>
      <c r="AM46" s="178"/>
    </row>
    <row r="47" spans="1:39" x14ac:dyDescent="0.25">
      <c r="A47" s="150"/>
      <c r="B47" s="215">
        <v>7</v>
      </c>
      <c r="C47" s="215">
        <v>7</v>
      </c>
      <c r="D47" s="215">
        <v>4</v>
      </c>
      <c r="E47" s="15" t="s">
        <v>176</v>
      </c>
      <c r="F47" s="16">
        <v>1</v>
      </c>
      <c r="G47" s="229" t="s">
        <v>177</v>
      </c>
      <c r="H47" s="100" t="s">
        <v>178</v>
      </c>
      <c r="I47" s="101">
        <v>25</v>
      </c>
      <c r="J47" s="230" t="s">
        <v>166</v>
      </c>
      <c r="K47" s="250" t="s">
        <v>313</v>
      </c>
      <c r="L47" s="230"/>
      <c r="M47" s="101" t="s">
        <v>285</v>
      </c>
      <c r="N47" s="126"/>
      <c r="O47" s="101" t="s">
        <v>285</v>
      </c>
      <c r="P47" s="235"/>
      <c r="Q47" s="151" t="s">
        <v>288</v>
      </c>
      <c r="R47" s="269"/>
      <c r="S47" s="101" t="s">
        <v>31</v>
      </c>
      <c r="T47" s="269"/>
      <c r="U47" s="126" t="s">
        <v>31</v>
      </c>
      <c r="V47" s="269"/>
      <c r="W47" s="101" t="s">
        <v>31</v>
      </c>
      <c r="X47" s="269"/>
      <c r="Y47" s="126" t="s">
        <v>31</v>
      </c>
      <c r="Z47" s="269"/>
      <c r="AA47" s="101" t="s">
        <v>31</v>
      </c>
      <c r="AB47" s="269"/>
      <c r="AC47" s="126" t="s">
        <v>31</v>
      </c>
      <c r="AD47" s="269"/>
      <c r="AE47" s="457"/>
      <c r="AH47" s="17"/>
    </row>
    <row r="48" spans="1:39" x14ac:dyDescent="0.25">
      <c r="A48" s="150"/>
      <c r="B48" s="215">
        <v>8</v>
      </c>
      <c r="C48" s="215"/>
      <c r="D48" s="215"/>
      <c r="E48" s="144" t="s">
        <v>194</v>
      </c>
      <c r="F48" s="148">
        <v>1</v>
      </c>
      <c r="G48" s="229" t="s">
        <v>195</v>
      </c>
      <c r="H48" s="303" t="s">
        <v>196</v>
      </c>
      <c r="I48" s="304">
        <v>25</v>
      </c>
      <c r="J48" s="305" t="s">
        <v>282</v>
      </c>
      <c r="K48" s="230"/>
      <c r="L48" s="230"/>
      <c r="M48" s="279"/>
      <c r="N48" s="148" t="s">
        <v>284</v>
      </c>
      <c r="O48" s="279"/>
      <c r="P48" s="259"/>
      <c r="Q48" s="232" t="s">
        <v>291</v>
      </c>
      <c r="R48" s="269"/>
      <c r="S48" s="420"/>
      <c r="T48" s="103" t="s">
        <v>31</v>
      </c>
      <c r="U48" s="426"/>
      <c r="V48" s="424"/>
      <c r="W48" s="366" t="s">
        <v>290</v>
      </c>
      <c r="X48" s="367" t="s">
        <v>290</v>
      </c>
      <c r="Y48" s="366" t="s">
        <v>290</v>
      </c>
      <c r="Z48" s="367" t="s">
        <v>290</v>
      </c>
      <c r="AA48" s="366" t="s">
        <v>290</v>
      </c>
      <c r="AB48" s="367" t="s">
        <v>290</v>
      </c>
      <c r="AC48" s="366" t="s">
        <v>290</v>
      </c>
      <c r="AD48" s="367" t="s">
        <v>290</v>
      </c>
      <c r="AE48" s="457" t="s">
        <v>370</v>
      </c>
      <c r="AF48" s="295"/>
      <c r="AG48" s="295"/>
      <c r="AH48" s="234"/>
    </row>
    <row r="49" spans="1:39" x14ac:dyDescent="0.25">
      <c r="A49" s="150"/>
      <c r="B49" s="188">
        <v>8.1</v>
      </c>
      <c r="C49" s="188">
        <v>8.1</v>
      </c>
      <c r="D49" s="188">
        <v>4</v>
      </c>
      <c r="E49" s="137" t="s">
        <v>201</v>
      </c>
      <c r="F49" s="140">
        <v>1</v>
      </c>
      <c r="G49" s="290" t="s">
        <v>202</v>
      </c>
      <c r="H49" s="114" t="s">
        <v>203</v>
      </c>
      <c r="I49" s="112">
        <v>50</v>
      </c>
      <c r="J49" s="291" t="s">
        <v>314</v>
      </c>
      <c r="K49" s="291"/>
      <c r="L49" s="291"/>
      <c r="M49" s="115"/>
      <c r="N49" s="292" t="s">
        <v>284</v>
      </c>
      <c r="O49" s="100"/>
      <c r="P49" s="156"/>
      <c r="Q49" s="151" t="s">
        <v>288</v>
      </c>
      <c r="R49" s="269"/>
      <c r="S49" s="101"/>
      <c r="T49" s="293" t="s">
        <v>31</v>
      </c>
      <c r="U49" s="416"/>
      <c r="V49" s="417"/>
      <c r="W49" s="101"/>
      <c r="X49" s="293" t="s">
        <v>31</v>
      </c>
      <c r="Y49" s="416"/>
      <c r="Z49" s="417"/>
      <c r="AA49" s="101"/>
      <c r="AB49" s="293" t="s">
        <v>31</v>
      </c>
      <c r="AC49" s="416"/>
      <c r="AD49" s="417"/>
      <c r="AE49" s="305"/>
      <c r="AF49" s="295"/>
      <c r="AG49" s="295"/>
      <c r="AH49" s="294"/>
    </row>
    <row r="50" spans="1:39" x14ac:dyDescent="0.25">
      <c r="A50" s="150"/>
      <c r="B50" s="215"/>
      <c r="C50" s="215">
        <v>7</v>
      </c>
      <c r="D50" s="215">
        <v>3</v>
      </c>
      <c r="E50" s="121" t="s">
        <v>157</v>
      </c>
      <c r="F50" s="122">
        <v>1</v>
      </c>
      <c r="G50" s="229" t="s">
        <v>158</v>
      </c>
      <c r="H50" s="123" t="s">
        <v>156</v>
      </c>
      <c r="I50" s="101">
        <v>25</v>
      </c>
      <c r="J50" s="250" t="s">
        <v>301</v>
      </c>
      <c r="K50" s="250"/>
      <c r="L50" s="250"/>
      <c r="M50" s="252"/>
      <c r="N50" s="306"/>
      <c r="O50" s="243"/>
      <c r="P50" s="251"/>
      <c r="Q50" s="238" t="s">
        <v>299</v>
      </c>
      <c r="R50" s="277"/>
      <c r="S50" s="427" t="s">
        <v>300</v>
      </c>
      <c r="T50" s="428"/>
      <c r="U50" s="429" t="s">
        <v>300</v>
      </c>
      <c r="V50" s="428"/>
      <c r="W50" s="280" t="s">
        <v>31</v>
      </c>
      <c r="X50" s="240"/>
      <c r="Y50" s="280"/>
      <c r="Z50" s="415"/>
      <c r="AA50" s="101" t="s">
        <v>31</v>
      </c>
      <c r="AB50" s="240"/>
      <c r="AC50" s="280"/>
      <c r="AD50" s="415"/>
      <c r="AE50" s="457" t="s">
        <v>374</v>
      </c>
      <c r="AI50" s="286"/>
      <c r="AJ50" s="286"/>
      <c r="AK50" s="286"/>
      <c r="AL50" s="126"/>
      <c r="AM50" s="142"/>
    </row>
    <row r="51" spans="1:39" x14ac:dyDescent="0.25">
      <c r="A51" s="150"/>
      <c r="B51" s="215">
        <v>1</v>
      </c>
      <c r="C51" s="215">
        <v>1</v>
      </c>
      <c r="D51" s="215">
        <v>1</v>
      </c>
      <c r="E51" s="15" t="s">
        <v>52</v>
      </c>
      <c r="F51" s="16">
        <v>2</v>
      </c>
      <c r="G51" s="229" t="s">
        <v>53</v>
      </c>
      <c r="H51" s="100" t="s">
        <v>54</v>
      </c>
      <c r="I51" s="101">
        <v>25</v>
      </c>
      <c r="J51" s="230" t="s">
        <v>282</v>
      </c>
      <c r="K51" s="230"/>
      <c r="L51" s="230"/>
      <c r="M51" s="237" t="s">
        <v>285</v>
      </c>
      <c r="N51" s="16"/>
      <c r="O51" s="237" t="s">
        <v>285</v>
      </c>
      <c r="P51" s="99"/>
      <c r="Q51" s="25" t="s">
        <v>288</v>
      </c>
      <c r="R51" s="253"/>
      <c r="S51" s="237" t="s">
        <v>31</v>
      </c>
      <c r="T51" s="99" t="s">
        <v>31</v>
      </c>
      <c r="U51" s="16" t="s">
        <v>31</v>
      </c>
      <c r="V51" s="236"/>
      <c r="W51" s="237" t="s">
        <v>31</v>
      </c>
      <c r="X51" s="99" t="s">
        <v>31</v>
      </c>
      <c r="Y51" s="16" t="s">
        <v>31</v>
      </c>
      <c r="Z51" s="236"/>
      <c r="AA51" s="237" t="s">
        <v>31</v>
      </c>
      <c r="AB51" s="99" t="s">
        <v>31</v>
      </c>
      <c r="AC51" s="16" t="s">
        <v>31</v>
      </c>
      <c r="AD51" s="236"/>
      <c r="AE51" s="457"/>
      <c r="AI51" s="5"/>
      <c r="AJ51" s="5"/>
      <c r="AK51" s="5"/>
      <c r="AL51" s="5"/>
      <c r="AM51" s="178"/>
    </row>
    <row r="52" spans="1:39" x14ac:dyDescent="0.25">
      <c r="A52" s="150"/>
      <c r="B52" s="215">
        <v>6</v>
      </c>
      <c r="C52" s="215"/>
      <c r="D52" s="215"/>
      <c r="E52" s="15" t="s">
        <v>146</v>
      </c>
      <c r="F52" s="16"/>
      <c r="G52" s="229" t="s">
        <v>146</v>
      </c>
      <c r="H52" s="100" t="s">
        <v>161</v>
      </c>
      <c r="I52" s="101">
        <v>25</v>
      </c>
      <c r="J52" s="230"/>
      <c r="K52" s="230"/>
      <c r="L52" s="230"/>
      <c r="M52" s="25"/>
      <c r="N52" s="5"/>
      <c r="O52" s="164"/>
      <c r="P52" s="240"/>
      <c r="Q52" s="257"/>
      <c r="R52" s="258"/>
      <c r="S52" s="101"/>
      <c r="T52" s="235" t="s">
        <v>31</v>
      </c>
      <c r="U52" s="16"/>
      <c r="V52" s="99"/>
      <c r="W52" s="268"/>
      <c r="X52" s="269"/>
      <c r="Y52" s="268"/>
      <c r="Z52" s="269"/>
      <c r="AA52" s="268"/>
      <c r="AB52" s="269"/>
      <c r="AC52" s="268"/>
      <c r="AD52" s="269"/>
      <c r="AE52" s="457"/>
      <c r="AH52" s="234"/>
      <c r="AI52" s="122"/>
      <c r="AJ52" s="122"/>
      <c r="AK52" s="142"/>
      <c r="AL52" s="142"/>
    </row>
    <row r="53" spans="1:39" x14ac:dyDescent="0.25">
      <c r="A53" s="150"/>
      <c r="B53" s="215"/>
      <c r="C53" s="215"/>
      <c r="D53" s="215"/>
      <c r="E53" s="15" t="s">
        <v>126</v>
      </c>
      <c r="F53" s="16"/>
      <c r="G53" s="229" t="s">
        <v>315</v>
      </c>
      <c r="H53" s="100" t="s">
        <v>316</v>
      </c>
      <c r="I53" s="101">
        <v>25</v>
      </c>
      <c r="J53" s="230"/>
      <c r="K53" s="230"/>
      <c r="L53" s="230"/>
      <c r="M53" s="25"/>
      <c r="N53" s="5"/>
      <c r="O53" s="164"/>
      <c r="P53" s="240"/>
      <c r="Q53" s="257"/>
      <c r="R53" s="258"/>
      <c r="S53" s="101"/>
      <c r="T53" s="235"/>
      <c r="U53" s="16"/>
      <c r="V53" s="99"/>
      <c r="W53" s="268"/>
      <c r="X53" s="269"/>
      <c r="Y53" s="268"/>
      <c r="Z53" s="269"/>
      <c r="AA53" s="268"/>
      <c r="AB53" s="269"/>
      <c r="AC53" s="268"/>
      <c r="AD53" s="269"/>
      <c r="AE53" s="457" t="s">
        <v>373</v>
      </c>
      <c r="AH53" s="234"/>
      <c r="AI53" s="122"/>
      <c r="AJ53" s="122"/>
      <c r="AK53" s="142"/>
      <c r="AL53" s="142"/>
    </row>
    <row r="54" spans="1:39" x14ac:dyDescent="0.25">
      <c r="A54" s="150"/>
      <c r="B54" s="25"/>
      <c r="C54" s="599">
        <v>6</v>
      </c>
      <c r="D54" s="599">
        <v>3</v>
      </c>
      <c r="E54" s="121" t="s">
        <v>163</v>
      </c>
      <c r="F54" s="122">
        <v>2</v>
      </c>
      <c r="G54" s="229" t="s">
        <v>164</v>
      </c>
      <c r="H54" s="250" t="s">
        <v>165</v>
      </c>
      <c r="I54" s="101">
        <v>25</v>
      </c>
      <c r="J54" s="230"/>
      <c r="K54" s="230"/>
      <c r="L54" s="230"/>
      <c r="M54" s="391" t="s">
        <v>285</v>
      </c>
      <c r="N54" s="392" t="s">
        <v>284</v>
      </c>
      <c r="O54" s="391" t="s">
        <v>285</v>
      </c>
      <c r="P54" s="393" t="s">
        <v>284</v>
      </c>
      <c r="Q54" s="316" t="s">
        <v>317</v>
      </c>
      <c r="R54" s="317"/>
      <c r="S54" s="391" t="s">
        <v>31</v>
      </c>
      <c r="T54" s="393" t="s">
        <v>31</v>
      </c>
      <c r="U54" s="392" t="s">
        <v>31</v>
      </c>
      <c r="V54" s="393" t="s">
        <v>31</v>
      </c>
      <c r="W54" s="414"/>
      <c r="X54" s="240" t="s">
        <v>31</v>
      </c>
      <c r="Y54" s="414"/>
      <c r="Z54" s="240"/>
      <c r="AA54" s="414"/>
      <c r="AB54" s="240" t="s">
        <v>31</v>
      </c>
      <c r="AC54" s="414"/>
      <c r="AD54" s="240"/>
      <c r="AE54" s="457"/>
      <c r="AI54" s="286"/>
      <c r="AJ54" s="286"/>
      <c r="AK54" s="286"/>
      <c r="AL54" s="126"/>
      <c r="AM54" s="142"/>
    </row>
    <row r="55" spans="1:39" x14ac:dyDescent="0.25">
      <c r="A55" s="150"/>
      <c r="B55" s="215"/>
      <c r="C55" s="307">
        <v>3</v>
      </c>
      <c r="D55" s="307">
        <v>2</v>
      </c>
      <c r="E55" s="129" t="s">
        <v>224</v>
      </c>
      <c r="F55" s="130"/>
      <c r="G55" s="229" t="s">
        <v>224</v>
      </c>
      <c r="H55" s="131" t="s">
        <v>225</v>
      </c>
      <c r="I55" s="101">
        <v>25</v>
      </c>
      <c r="J55" s="104"/>
      <c r="K55" s="104"/>
      <c r="L55" s="104"/>
      <c r="M55" s="231"/>
      <c r="N55" s="17"/>
      <c r="O55" s="231"/>
      <c r="P55" s="103"/>
      <c r="Q55" s="272"/>
      <c r="R55" s="273"/>
      <c r="S55" s="151" t="s">
        <v>31</v>
      </c>
      <c r="T55" s="99"/>
      <c r="U55" s="16"/>
      <c r="V55" s="308"/>
      <c r="W55" s="268"/>
      <c r="X55" s="269"/>
      <c r="Y55" s="268"/>
      <c r="Z55" s="269"/>
      <c r="AA55" s="268"/>
      <c r="AB55" s="269"/>
      <c r="AC55" s="268"/>
      <c r="AD55" s="269"/>
      <c r="AE55" s="457"/>
      <c r="AI55" s="5"/>
      <c r="AJ55" s="5"/>
      <c r="AK55" s="5"/>
      <c r="AL55" s="149"/>
      <c r="AM55" s="178"/>
    </row>
    <row r="56" spans="1:39" x14ac:dyDescent="0.25">
      <c r="A56" s="150"/>
      <c r="B56" s="215"/>
      <c r="C56" s="309">
        <v>4</v>
      </c>
      <c r="D56" s="309">
        <v>2</v>
      </c>
      <c r="E56" s="129"/>
      <c r="F56" s="130"/>
      <c r="G56" s="229" t="s">
        <v>146</v>
      </c>
      <c r="H56" s="310" t="s">
        <v>233</v>
      </c>
      <c r="I56" s="101">
        <v>25</v>
      </c>
      <c r="J56" s="230"/>
      <c r="K56" s="230"/>
      <c r="L56" s="230"/>
      <c r="M56" s="231"/>
      <c r="N56" s="148"/>
      <c r="O56" s="100"/>
      <c r="P56" s="103"/>
      <c r="Q56" s="272"/>
      <c r="R56" s="273"/>
      <c r="S56" s="414"/>
      <c r="T56" s="235" t="s">
        <v>31</v>
      </c>
      <c r="U56" s="336"/>
      <c r="V56" s="415"/>
      <c r="W56" s="268"/>
      <c r="X56" s="269"/>
      <c r="Y56" s="268"/>
      <c r="Z56" s="269"/>
      <c r="AA56" s="268"/>
      <c r="AB56" s="269"/>
      <c r="AC56" s="268"/>
      <c r="AD56" s="269"/>
      <c r="AE56" s="457"/>
      <c r="AI56" s="281"/>
      <c r="AJ56" s="281"/>
      <c r="AK56" s="281"/>
      <c r="AL56" s="281"/>
      <c r="AM56" s="178"/>
    </row>
    <row r="57" spans="1:39" x14ac:dyDescent="0.25">
      <c r="A57" s="150"/>
      <c r="B57" s="215"/>
      <c r="C57" s="309">
        <v>6</v>
      </c>
      <c r="D57" s="309">
        <v>3</v>
      </c>
      <c r="E57" s="129"/>
      <c r="F57" s="130"/>
      <c r="G57" s="229" t="s">
        <v>146</v>
      </c>
      <c r="H57" s="131" t="s">
        <v>240</v>
      </c>
      <c r="I57" s="101">
        <v>25</v>
      </c>
      <c r="J57" s="186"/>
      <c r="K57" s="186"/>
      <c r="L57" s="186"/>
      <c r="M57" s="231"/>
      <c r="N57" s="17"/>
      <c r="O57" s="231"/>
      <c r="P57" s="103"/>
      <c r="Q57" s="272"/>
      <c r="R57" s="273"/>
      <c r="S57" s="414"/>
      <c r="T57" s="311" t="s">
        <v>31</v>
      </c>
      <c r="U57" s="336"/>
      <c r="V57" s="415"/>
      <c r="W57" s="268"/>
      <c r="X57" s="269"/>
      <c r="Y57" s="268"/>
      <c r="Z57" s="269"/>
      <c r="AA57" s="268"/>
      <c r="AB57" s="269"/>
      <c r="AC57" s="268"/>
      <c r="AD57" s="269"/>
      <c r="AE57" s="457"/>
      <c r="AI57" s="275"/>
      <c r="AJ57" s="275"/>
      <c r="AK57" s="275"/>
      <c r="AL57" s="312"/>
      <c r="AM57" s="178"/>
    </row>
    <row r="58" spans="1:39" x14ac:dyDescent="0.25">
      <c r="A58" s="150"/>
      <c r="B58" s="215"/>
      <c r="C58" s="309">
        <v>5</v>
      </c>
      <c r="D58" s="309">
        <v>3</v>
      </c>
      <c r="E58" s="129"/>
      <c r="F58" s="16"/>
      <c r="G58" s="229" t="s">
        <v>224</v>
      </c>
      <c r="H58" s="310" t="s">
        <v>243</v>
      </c>
      <c r="I58" s="101">
        <v>25</v>
      </c>
      <c r="J58" s="104"/>
      <c r="K58" s="104"/>
      <c r="L58" s="104"/>
      <c r="M58" s="231"/>
      <c r="N58" s="148"/>
      <c r="O58" s="100"/>
      <c r="P58" s="103"/>
      <c r="Q58" s="237"/>
      <c r="R58" s="99"/>
      <c r="S58" s="313" t="s">
        <v>31</v>
      </c>
      <c r="T58" s="264"/>
      <c r="U58" s="275"/>
      <c r="V58" s="314"/>
      <c r="W58" s="268"/>
      <c r="X58" s="269"/>
      <c r="Y58" s="268"/>
      <c r="Z58" s="269"/>
      <c r="AA58" s="268"/>
      <c r="AB58" s="269"/>
      <c r="AC58" s="268"/>
      <c r="AD58" s="269"/>
      <c r="AE58" s="457"/>
      <c r="AI58" s="315"/>
      <c r="AJ58" s="315"/>
      <c r="AK58" s="315"/>
      <c r="AL58" s="315"/>
      <c r="AM58" s="295"/>
    </row>
    <row r="59" spans="1:39" x14ac:dyDescent="0.25">
      <c r="A59" s="8"/>
      <c r="E59" s="142"/>
      <c r="F59" s="142"/>
      <c r="G59" s="320"/>
      <c r="H59" s="142"/>
      <c r="I59" s="142"/>
      <c r="J59" s="142"/>
      <c r="K59" s="142"/>
      <c r="L59" s="142"/>
      <c r="V59" s="295"/>
      <c r="W59" s="295"/>
      <c r="X59" s="295"/>
      <c r="Y59" s="295"/>
      <c r="Z59" s="295"/>
      <c r="AA59" s="295"/>
      <c r="AB59" s="295"/>
      <c r="AC59" s="295"/>
      <c r="AD59" s="295"/>
      <c r="AE59" s="295"/>
      <c r="AF59" s="295"/>
      <c r="AG59" s="295"/>
    </row>
    <row r="60" spans="1:39" x14ac:dyDescent="0.25">
      <c r="A60" s="8"/>
      <c r="E60" s="142"/>
      <c r="F60" s="142"/>
      <c r="G60" s="320"/>
      <c r="H60" s="142"/>
      <c r="I60" s="142"/>
      <c r="J60" s="142"/>
      <c r="K60" s="142"/>
      <c r="L60" s="142"/>
      <c r="V60" s="295"/>
      <c r="W60" s="295"/>
      <c r="X60" s="295"/>
      <c r="Y60" s="295"/>
      <c r="Z60" s="295"/>
      <c r="AA60" s="295"/>
      <c r="AB60" s="295"/>
      <c r="AC60" s="295"/>
      <c r="AD60" s="295"/>
      <c r="AE60" s="295"/>
      <c r="AF60" s="295"/>
      <c r="AG60" s="295"/>
    </row>
    <row r="61" spans="1:39" x14ac:dyDescent="0.25">
      <c r="B61" s="321"/>
      <c r="C61" s="17"/>
      <c r="D61" s="17"/>
      <c r="E61" s="142"/>
      <c r="F61" s="142"/>
      <c r="G61" s="142"/>
      <c r="H61" s="142"/>
      <c r="I61" s="142"/>
      <c r="J61" s="295"/>
      <c r="K61" s="295"/>
      <c r="L61" s="295"/>
      <c r="AK61" s="295"/>
      <c r="AL61" s="295"/>
      <c r="AM61" s="296"/>
    </row>
    <row r="62" spans="1:39" x14ac:dyDescent="0.25">
      <c r="B62" s="17"/>
      <c r="C62" s="17"/>
      <c r="D62" s="17"/>
      <c r="E62" s="142"/>
      <c r="F62" s="142"/>
      <c r="G62" s="142"/>
      <c r="H62" s="142"/>
      <c r="I62" s="142"/>
      <c r="J62" s="295"/>
      <c r="K62" s="295"/>
      <c r="L62" s="295"/>
      <c r="M62" s="142"/>
      <c r="N62" s="142"/>
      <c r="O62" s="142"/>
      <c r="P62" s="142"/>
      <c r="Q62" s="142"/>
      <c r="R62" s="142"/>
      <c r="S62" s="142"/>
      <c r="T62" s="142"/>
      <c r="U62" s="142"/>
      <c r="V62" s="149"/>
      <c r="W62" s="287"/>
      <c r="X62" s="142"/>
      <c r="Y62" s="142"/>
      <c r="Z62" s="142"/>
      <c r="AA62" s="287"/>
      <c r="AB62" s="142"/>
      <c r="AC62" s="142"/>
      <c r="AD62" s="142"/>
      <c r="AE62" s="287"/>
      <c r="AF62" s="142"/>
      <c r="AG62" s="142"/>
      <c r="AH62" s="142"/>
      <c r="AI62" s="126"/>
      <c r="AJ62" s="15"/>
      <c r="AK62" s="124"/>
      <c r="AL62" s="322"/>
      <c r="AM62" s="296"/>
    </row>
    <row r="63" spans="1:39" x14ac:dyDescent="0.25">
      <c r="A63" s="195" t="s">
        <v>318</v>
      </c>
      <c r="B63" s="196" t="s">
        <v>262</v>
      </c>
      <c r="C63" s="196" t="s">
        <v>263</v>
      </c>
      <c r="D63" s="196" t="s">
        <v>263</v>
      </c>
      <c r="E63" s="323"/>
      <c r="F63" s="323"/>
      <c r="G63" s="198"/>
      <c r="H63" s="200" t="s">
        <v>262</v>
      </c>
      <c r="I63" s="201"/>
      <c r="J63" s="324" t="s">
        <v>262</v>
      </c>
      <c r="K63" s="202" t="s">
        <v>264</v>
      </c>
      <c r="L63" s="202" t="s">
        <v>265</v>
      </c>
      <c r="M63" s="511">
        <v>2022</v>
      </c>
      <c r="N63" s="512">
        <v>2022</v>
      </c>
      <c r="O63" s="512">
        <v>2022</v>
      </c>
      <c r="P63" s="512">
        <v>2022</v>
      </c>
      <c r="Q63" s="511" t="s">
        <v>266</v>
      </c>
      <c r="R63" s="513" t="s">
        <v>267</v>
      </c>
      <c r="S63" s="512">
        <v>2023</v>
      </c>
      <c r="T63" s="512">
        <v>2023</v>
      </c>
      <c r="U63" s="512">
        <v>2023</v>
      </c>
      <c r="V63" s="512">
        <v>2023</v>
      </c>
      <c r="W63" s="511" t="s">
        <v>268</v>
      </c>
      <c r="X63" s="512" t="s">
        <v>268</v>
      </c>
      <c r="Y63" s="512" t="s">
        <v>268</v>
      </c>
      <c r="Z63" s="513" t="s">
        <v>268</v>
      </c>
      <c r="AA63" s="511" t="s">
        <v>268</v>
      </c>
      <c r="AB63" s="512" t="s">
        <v>268</v>
      </c>
      <c r="AC63" s="512" t="s">
        <v>268</v>
      </c>
      <c r="AD63" s="513" t="s">
        <v>268</v>
      </c>
      <c r="AE63" s="454"/>
      <c r="AF63" s="34"/>
      <c r="AG63" s="34"/>
      <c r="AM63" s="296"/>
    </row>
    <row r="64" spans="1:39" x14ac:dyDescent="0.25">
      <c r="A64" s="326" t="s">
        <v>269</v>
      </c>
      <c r="B64" s="206" t="s">
        <v>270</v>
      </c>
      <c r="C64" s="206" t="s">
        <v>270</v>
      </c>
      <c r="D64" s="206" t="s">
        <v>271</v>
      </c>
      <c r="E64" s="327" t="s">
        <v>209</v>
      </c>
      <c r="F64" s="327" t="s">
        <v>49</v>
      </c>
      <c r="G64" s="208" t="s">
        <v>210</v>
      </c>
      <c r="H64" s="210" t="s">
        <v>45</v>
      </c>
      <c r="I64" s="211" t="s">
        <v>272</v>
      </c>
      <c r="J64" s="328" t="s">
        <v>319</v>
      </c>
      <c r="K64" s="212" t="s">
        <v>273</v>
      </c>
      <c r="L64" s="212" t="s">
        <v>274</v>
      </c>
      <c r="M64" s="514" t="s">
        <v>27</v>
      </c>
      <c r="N64" s="214" t="s">
        <v>28</v>
      </c>
      <c r="O64" s="214" t="s">
        <v>29</v>
      </c>
      <c r="P64" s="214" t="s">
        <v>30</v>
      </c>
      <c r="Q64" s="556" t="s">
        <v>279</v>
      </c>
      <c r="R64" s="557" t="s">
        <v>280</v>
      </c>
      <c r="S64" s="214" t="s">
        <v>27</v>
      </c>
      <c r="T64" s="214" t="s">
        <v>28</v>
      </c>
      <c r="U64" s="214" t="s">
        <v>29</v>
      </c>
      <c r="V64" s="214" t="s">
        <v>30</v>
      </c>
      <c r="W64" s="539" t="s">
        <v>27</v>
      </c>
      <c r="X64" s="537" t="s">
        <v>28</v>
      </c>
      <c r="Y64" s="537" t="s">
        <v>29</v>
      </c>
      <c r="Z64" s="540" t="s">
        <v>30</v>
      </c>
      <c r="AA64" s="539" t="s">
        <v>27</v>
      </c>
      <c r="AB64" s="537" t="s">
        <v>28</v>
      </c>
      <c r="AC64" s="537" t="s">
        <v>29</v>
      </c>
      <c r="AD64" s="540" t="s">
        <v>30</v>
      </c>
      <c r="AE64" s="455" t="s">
        <v>281</v>
      </c>
      <c r="AF64" s="34"/>
      <c r="AG64" s="34"/>
      <c r="AM64" s="296"/>
    </row>
    <row r="65" spans="1:39" x14ac:dyDescent="0.25">
      <c r="A65" s="246"/>
      <c r="B65" s="228"/>
      <c r="C65" s="215">
        <v>4</v>
      </c>
      <c r="D65" s="215">
        <v>1</v>
      </c>
      <c r="E65" s="477" t="s">
        <v>219</v>
      </c>
      <c r="F65" s="133">
        <v>3</v>
      </c>
      <c r="G65" s="478" t="s">
        <v>80</v>
      </c>
      <c r="H65" s="175" t="s">
        <v>81</v>
      </c>
      <c r="I65" s="479">
        <v>25</v>
      </c>
      <c r="J65" s="480" t="s">
        <v>320</v>
      </c>
      <c r="K65" s="481"/>
      <c r="L65" s="481"/>
      <c r="M65" s="515"/>
      <c r="N65" s="481"/>
      <c r="O65" s="481"/>
      <c r="P65" s="481"/>
      <c r="Q65" s="132" t="s">
        <v>321</v>
      </c>
      <c r="R65" s="133"/>
      <c r="S65" s="132"/>
      <c r="T65" s="133" t="s">
        <v>28</v>
      </c>
      <c r="U65" s="133"/>
      <c r="V65" s="133" t="s">
        <v>30</v>
      </c>
      <c r="W65" s="596"/>
      <c r="X65" s="597"/>
      <c r="Y65" s="597"/>
      <c r="Z65" s="598"/>
      <c r="AA65" s="596"/>
      <c r="AB65" s="597"/>
      <c r="AC65" s="597"/>
      <c r="AD65" s="598"/>
      <c r="AE65" s="182"/>
      <c r="AF65" s="142"/>
      <c r="AG65" s="142"/>
      <c r="AH65" s="142"/>
      <c r="AI65" s="142"/>
      <c r="AJ65" s="149"/>
      <c r="AK65" s="484"/>
      <c r="AL65" s="149"/>
      <c r="AM65" s="484"/>
    </row>
    <row r="66" spans="1:39" x14ac:dyDescent="0.25">
      <c r="A66" s="246"/>
      <c r="B66" s="228">
        <v>12</v>
      </c>
      <c r="C66" s="228"/>
      <c r="D66" s="228"/>
      <c r="E66" s="485" t="s">
        <v>245</v>
      </c>
      <c r="F66" s="227">
        <v>1</v>
      </c>
      <c r="G66" s="486" t="s">
        <v>167</v>
      </c>
      <c r="H66" s="487" t="s">
        <v>168</v>
      </c>
      <c r="I66" s="151">
        <v>25</v>
      </c>
      <c r="J66" s="179" t="s">
        <v>282</v>
      </c>
      <c r="K66" s="178"/>
      <c r="L66" s="178"/>
      <c r="M66" s="516"/>
      <c r="N66" s="227" t="s">
        <v>28</v>
      </c>
      <c r="O66" s="227"/>
      <c r="P66" s="227" t="s">
        <v>30</v>
      </c>
      <c r="Q66" s="542" t="s">
        <v>322</v>
      </c>
      <c r="R66" s="536"/>
      <c r="S66" s="516"/>
      <c r="T66" s="227" t="s">
        <v>28</v>
      </c>
      <c r="U66" s="227"/>
      <c r="V66" s="227" t="s">
        <v>30</v>
      </c>
      <c r="W66" s="520"/>
      <c r="Z66" s="521"/>
      <c r="AA66" s="520"/>
      <c r="AD66" s="521"/>
      <c r="AM66" s="182"/>
    </row>
    <row r="67" spans="1:39" x14ac:dyDescent="0.25">
      <c r="A67" s="246"/>
      <c r="B67" s="215">
        <v>1</v>
      </c>
      <c r="C67" s="215">
        <v>1</v>
      </c>
      <c r="D67" s="215">
        <v>1</v>
      </c>
      <c r="E67" s="13" t="s">
        <v>212</v>
      </c>
      <c r="F67" s="149">
        <v>2</v>
      </c>
      <c r="G67" s="488" t="s">
        <v>56</v>
      </c>
      <c r="H67" s="482" t="s">
        <v>57</v>
      </c>
      <c r="I67" s="151">
        <v>25</v>
      </c>
      <c r="J67" s="179" t="s">
        <v>282</v>
      </c>
      <c r="K67" s="178"/>
      <c r="L67" s="178"/>
      <c r="M67" s="517" t="s">
        <v>27</v>
      </c>
      <c r="N67" s="149"/>
      <c r="O67" s="149" t="s">
        <v>29</v>
      </c>
      <c r="P67" s="149"/>
      <c r="Q67" s="543" t="s">
        <v>288</v>
      </c>
      <c r="R67" s="536"/>
      <c r="S67" s="517" t="s">
        <v>27</v>
      </c>
      <c r="T67" s="149"/>
      <c r="U67" s="149" t="s">
        <v>29</v>
      </c>
      <c r="V67" s="149"/>
      <c r="W67" s="517"/>
      <c r="X67" s="178"/>
      <c r="Y67" s="178"/>
      <c r="Z67" s="519"/>
      <c r="AA67" s="517"/>
      <c r="AB67" s="178"/>
      <c r="AC67" s="178"/>
      <c r="AD67" s="519"/>
      <c r="AE67" s="6"/>
      <c r="AF67" s="178"/>
      <c r="AG67" s="178"/>
      <c r="AH67" s="149"/>
      <c r="AI67" s="149"/>
      <c r="AJ67" s="149"/>
      <c r="AK67" s="149"/>
      <c r="AL67" s="149"/>
      <c r="AM67" s="182"/>
    </row>
    <row r="68" spans="1:39" x14ac:dyDescent="0.25">
      <c r="A68" s="246"/>
      <c r="B68" s="215">
        <v>3</v>
      </c>
      <c r="C68" s="215"/>
      <c r="D68" s="215"/>
      <c r="E68" s="13" t="s">
        <v>217</v>
      </c>
      <c r="F68" s="484">
        <v>2</v>
      </c>
      <c r="G68" s="488" t="s">
        <v>72</v>
      </c>
      <c r="H68" s="482" t="s">
        <v>73</v>
      </c>
      <c r="I68" s="151">
        <v>25</v>
      </c>
      <c r="J68" s="369" t="s">
        <v>56</v>
      </c>
      <c r="K68" s="6"/>
      <c r="L68" s="6"/>
      <c r="M68" s="517" t="s">
        <v>27</v>
      </c>
      <c r="N68" s="149"/>
      <c r="O68" s="149" t="s">
        <v>29</v>
      </c>
      <c r="P68" s="149"/>
      <c r="Q68" s="544" t="s">
        <v>1</v>
      </c>
      <c r="R68" s="569"/>
      <c r="S68" s="119"/>
      <c r="T68" s="477"/>
      <c r="U68" s="133"/>
      <c r="V68" s="477"/>
      <c r="W68" s="517"/>
      <c r="X68" s="180"/>
      <c r="Y68" s="180"/>
      <c r="Z68" s="522"/>
      <c r="AA68" s="517"/>
      <c r="AB68" s="180"/>
      <c r="AC68" s="180"/>
      <c r="AD68" s="522"/>
      <c r="AE68" s="180"/>
      <c r="AF68" s="180"/>
      <c r="AG68" s="180"/>
      <c r="AH68" s="331"/>
      <c r="AI68" s="133"/>
      <c r="AJ68" s="133"/>
      <c r="AK68" s="133"/>
      <c r="AL68" s="133"/>
      <c r="AM68" s="182"/>
    </row>
    <row r="69" spans="1:39" x14ac:dyDescent="0.25">
      <c r="A69" s="246"/>
      <c r="B69" s="215"/>
      <c r="C69" s="215">
        <v>3</v>
      </c>
      <c r="D69" s="215">
        <v>1</v>
      </c>
      <c r="E69" s="583" t="s">
        <v>323</v>
      </c>
      <c r="F69" s="484">
        <v>2</v>
      </c>
      <c r="G69" s="488" t="s">
        <v>72</v>
      </c>
      <c r="H69" s="351" t="s">
        <v>75</v>
      </c>
      <c r="I69" s="151">
        <v>25</v>
      </c>
      <c r="J69" s="179" t="s">
        <v>56</v>
      </c>
      <c r="K69" s="178"/>
      <c r="L69" s="178"/>
      <c r="M69" s="518"/>
      <c r="N69" s="178"/>
      <c r="O69" s="178"/>
      <c r="P69" s="178"/>
      <c r="Q69" s="545" t="s">
        <v>324</v>
      </c>
      <c r="R69" s="570"/>
      <c r="S69" s="517" t="s">
        <v>27</v>
      </c>
      <c r="T69" s="149"/>
      <c r="U69" s="149" t="s">
        <v>29</v>
      </c>
      <c r="V69" s="149"/>
      <c r="W69" s="517"/>
      <c r="X69" s="178"/>
      <c r="Y69" s="178"/>
      <c r="Z69" s="528"/>
      <c r="AA69" s="517"/>
      <c r="AB69" s="178"/>
      <c r="AC69" s="178"/>
      <c r="AD69" s="528"/>
      <c r="AE69" s="182"/>
      <c r="AF69" s="142"/>
      <c r="AG69" s="142"/>
      <c r="AH69" s="142"/>
      <c r="AI69" s="142"/>
      <c r="AJ69" s="149"/>
      <c r="AK69" s="484"/>
      <c r="AL69" s="149"/>
      <c r="AM69" s="484"/>
    </row>
    <row r="70" spans="1:39" x14ac:dyDescent="0.25">
      <c r="A70" s="441"/>
      <c r="B70" s="228">
        <v>3</v>
      </c>
      <c r="C70" s="228"/>
      <c r="D70" s="228"/>
      <c r="E70" s="485" t="s">
        <v>215</v>
      </c>
      <c r="F70" s="227">
        <v>2</v>
      </c>
      <c r="G70" s="486" t="s">
        <v>65</v>
      </c>
      <c r="H70" s="487" t="s">
        <v>66</v>
      </c>
      <c r="I70" s="151">
        <v>25</v>
      </c>
      <c r="J70" s="369" t="s">
        <v>56</v>
      </c>
      <c r="K70" s="6"/>
      <c r="L70" s="6"/>
      <c r="M70" s="516" t="s">
        <v>27</v>
      </c>
      <c r="N70" s="227"/>
      <c r="O70" s="227" t="s">
        <v>29</v>
      </c>
      <c r="P70" s="227"/>
      <c r="Q70" s="542" t="s">
        <v>1</v>
      </c>
      <c r="R70" s="536"/>
      <c r="S70" s="558" t="s">
        <v>290</v>
      </c>
      <c r="T70" s="399" t="s">
        <v>290</v>
      </c>
      <c r="U70" s="399" t="s">
        <v>290</v>
      </c>
      <c r="V70" s="399" t="s">
        <v>290</v>
      </c>
      <c r="W70" s="517"/>
      <c r="X70" s="178"/>
      <c r="Y70" s="178"/>
      <c r="Z70" s="519"/>
      <c r="AA70" s="517"/>
      <c r="AB70" s="178"/>
      <c r="AC70" s="178"/>
      <c r="AD70" s="519"/>
      <c r="AE70" s="6"/>
      <c r="AF70" s="178"/>
      <c r="AG70" s="178"/>
      <c r="AH70" s="331"/>
      <c r="AI70" s="149"/>
      <c r="AJ70" s="149"/>
      <c r="AK70" s="149"/>
      <c r="AL70" s="149"/>
      <c r="AM70" s="182"/>
    </row>
    <row r="71" spans="1:39" x14ac:dyDescent="0.25">
      <c r="A71" s="246"/>
      <c r="B71" s="215">
        <v>2</v>
      </c>
      <c r="C71" s="215">
        <v>2</v>
      </c>
      <c r="D71" s="215">
        <v>1</v>
      </c>
      <c r="E71" s="13" t="s">
        <v>213</v>
      </c>
      <c r="F71" s="149">
        <v>1</v>
      </c>
      <c r="G71" s="488" t="s">
        <v>59</v>
      </c>
      <c r="H71" s="29" t="s">
        <v>60</v>
      </c>
      <c r="I71" s="151">
        <v>25</v>
      </c>
      <c r="J71" s="179" t="s">
        <v>282</v>
      </c>
      <c r="K71" s="178"/>
      <c r="L71" s="178"/>
      <c r="M71" s="517"/>
      <c r="N71" s="149" t="s">
        <v>28</v>
      </c>
      <c r="O71" s="149"/>
      <c r="P71" s="149" t="s">
        <v>30</v>
      </c>
      <c r="Q71" s="546" t="s">
        <v>288</v>
      </c>
      <c r="R71" s="570"/>
      <c r="S71" s="517"/>
      <c r="T71" s="149" t="s">
        <v>28</v>
      </c>
      <c r="U71" s="149"/>
      <c r="V71" s="149" t="s">
        <v>30</v>
      </c>
      <c r="W71" s="517"/>
      <c r="X71" s="178"/>
      <c r="Y71" s="178"/>
      <c r="Z71" s="519"/>
      <c r="AA71" s="517"/>
      <c r="AB71" s="178"/>
      <c r="AC71" s="178"/>
      <c r="AD71" s="519"/>
      <c r="AE71" s="6"/>
      <c r="AF71" s="178"/>
      <c r="AG71" s="178"/>
      <c r="AM71" s="182"/>
    </row>
    <row r="72" spans="1:39" x14ac:dyDescent="0.25">
      <c r="A72" s="246"/>
      <c r="B72" s="215">
        <v>2</v>
      </c>
      <c r="C72" s="215"/>
      <c r="D72" s="215"/>
      <c r="E72" s="13" t="s">
        <v>214</v>
      </c>
      <c r="F72" s="149">
        <v>2</v>
      </c>
      <c r="G72" s="488" t="s">
        <v>62</v>
      </c>
      <c r="H72" s="482" t="s">
        <v>63</v>
      </c>
      <c r="I72" s="151">
        <v>25</v>
      </c>
      <c r="J72" s="179" t="s">
        <v>282</v>
      </c>
      <c r="K72" s="178"/>
      <c r="L72" s="178"/>
      <c r="M72" s="517"/>
      <c r="N72" s="149" t="s">
        <v>28</v>
      </c>
      <c r="O72" s="149"/>
      <c r="P72" s="149" t="s">
        <v>30</v>
      </c>
      <c r="Q72" s="544" t="s">
        <v>0</v>
      </c>
      <c r="R72" s="536"/>
      <c r="S72" s="520"/>
      <c r="W72" s="520"/>
      <c r="Z72" s="521"/>
      <c r="AA72" s="520"/>
      <c r="AD72" s="521"/>
      <c r="AM72" s="182"/>
    </row>
    <row r="73" spans="1:39" x14ac:dyDescent="0.25">
      <c r="A73" s="246"/>
      <c r="B73" s="215"/>
      <c r="C73" s="215">
        <v>2</v>
      </c>
      <c r="D73" s="215">
        <v>1</v>
      </c>
      <c r="E73" s="583" t="s">
        <v>325</v>
      </c>
      <c r="F73" s="484">
        <v>3</v>
      </c>
      <c r="G73" s="489" t="s">
        <v>62</v>
      </c>
      <c r="H73" s="29" t="s">
        <v>63</v>
      </c>
      <c r="I73" s="151">
        <v>25</v>
      </c>
      <c r="J73" s="179" t="s">
        <v>282</v>
      </c>
      <c r="K73" s="178"/>
      <c r="L73" s="585" t="s">
        <v>295</v>
      </c>
      <c r="Q73" s="545" t="s">
        <v>326</v>
      </c>
      <c r="R73" s="570"/>
      <c r="S73" s="517"/>
      <c r="T73" s="149" t="s">
        <v>28</v>
      </c>
      <c r="U73" s="149"/>
      <c r="V73" s="149" t="s">
        <v>30</v>
      </c>
      <c r="W73" s="553"/>
      <c r="X73" s="142"/>
      <c r="Y73" s="142"/>
      <c r="Z73" s="550"/>
      <c r="AA73" s="553"/>
      <c r="AB73" s="142"/>
      <c r="AC73" s="142"/>
      <c r="AD73" s="550"/>
      <c r="AE73" s="182"/>
      <c r="AF73" s="142"/>
      <c r="AG73" s="142"/>
      <c r="AH73" s="142"/>
      <c r="AI73" s="142"/>
      <c r="AJ73" s="149"/>
      <c r="AK73" s="484"/>
      <c r="AL73" s="149"/>
      <c r="AM73" s="484"/>
    </row>
    <row r="74" spans="1:39" x14ac:dyDescent="0.25">
      <c r="A74" s="246"/>
      <c r="B74" s="228">
        <v>4</v>
      </c>
      <c r="C74" s="228"/>
      <c r="D74" s="228"/>
      <c r="E74" s="485" t="s">
        <v>218</v>
      </c>
      <c r="F74" s="227">
        <v>1</v>
      </c>
      <c r="G74" s="486" t="s">
        <v>77</v>
      </c>
      <c r="H74" s="487" t="s">
        <v>78</v>
      </c>
      <c r="I74" s="151">
        <v>25</v>
      </c>
      <c r="J74" s="369" t="s">
        <v>56</v>
      </c>
      <c r="K74" s="6"/>
      <c r="L74" s="6"/>
      <c r="M74" s="516"/>
      <c r="N74" s="227" t="s">
        <v>28</v>
      </c>
      <c r="O74" s="227"/>
      <c r="P74" s="227" t="s">
        <v>30</v>
      </c>
      <c r="Q74" s="559" t="s">
        <v>326</v>
      </c>
      <c r="R74" s="569"/>
      <c r="S74" s="558" t="s">
        <v>290</v>
      </c>
      <c r="T74" s="399" t="s">
        <v>290</v>
      </c>
      <c r="U74" s="399" t="s">
        <v>290</v>
      </c>
      <c r="V74" s="399" t="s">
        <v>290</v>
      </c>
      <c r="W74" s="517"/>
      <c r="X74" s="178"/>
      <c r="Y74" s="178"/>
      <c r="Z74" s="519"/>
      <c r="AA74" s="517"/>
      <c r="AB74" s="178"/>
      <c r="AC74" s="178"/>
      <c r="AD74" s="519"/>
      <c r="AE74" s="182"/>
      <c r="AF74" s="178"/>
      <c r="AG74" s="178"/>
      <c r="AH74" s="331"/>
      <c r="AI74" s="149"/>
      <c r="AJ74" s="149"/>
      <c r="AK74" s="149"/>
      <c r="AL74" s="149"/>
      <c r="AM74" s="182"/>
    </row>
    <row r="75" spans="1:39" x14ac:dyDescent="0.25">
      <c r="A75" s="246"/>
      <c r="B75" s="228">
        <v>4</v>
      </c>
      <c r="C75" s="228"/>
      <c r="D75" s="228"/>
      <c r="E75" s="485" t="s">
        <v>220</v>
      </c>
      <c r="F75" s="227">
        <v>1</v>
      </c>
      <c r="G75" s="486" t="s">
        <v>85</v>
      </c>
      <c r="H75" s="350" t="s">
        <v>86</v>
      </c>
      <c r="I75" s="151">
        <v>25</v>
      </c>
      <c r="J75" s="369" t="s">
        <v>56</v>
      </c>
      <c r="K75" s="6"/>
      <c r="L75" s="6"/>
      <c r="M75" s="516"/>
      <c r="N75" s="227" t="s">
        <v>28</v>
      </c>
      <c r="O75" s="227"/>
      <c r="P75" s="227" t="s">
        <v>30</v>
      </c>
      <c r="Q75" s="516" t="s">
        <v>0</v>
      </c>
      <c r="R75" s="569"/>
      <c r="S75" s="558" t="s">
        <v>290</v>
      </c>
      <c r="T75" s="399" t="s">
        <v>290</v>
      </c>
      <c r="U75" s="399" t="s">
        <v>290</v>
      </c>
      <c r="V75" s="399" t="s">
        <v>290</v>
      </c>
      <c r="W75" s="517"/>
      <c r="X75" s="185"/>
      <c r="Y75" s="185"/>
      <c r="Z75" s="526"/>
      <c r="AA75" s="517"/>
      <c r="AB75" s="185"/>
      <c r="AC75" s="185"/>
      <c r="AD75" s="526"/>
      <c r="AE75" s="180"/>
      <c r="AF75" s="185"/>
      <c r="AG75" s="185"/>
      <c r="AH75" s="133"/>
      <c r="AI75" s="133"/>
      <c r="AJ75" s="133"/>
      <c r="AK75" s="133"/>
      <c r="AL75" s="133"/>
      <c r="AM75" s="182"/>
    </row>
    <row r="76" spans="1:39" x14ac:dyDescent="0.25">
      <c r="A76" s="441"/>
      <c r="B76" s="228"/>
      <c r="C76" s="215">
        <v>3</v>
      </c>
      <c r="D76" s="215">
        <v>1</v>
      </c>
      <c r="E76" s="477" t="s">
        <v>216</v>
      </c>
      <c r="F76" s="133">
        <v>1</v>
      </c>
      <c r="G76" s="478" t="s">
        <v>68</v>
      </c>
      <c r="H76" s="177" t="s">
        <v>69</v>
      </c>
      <c r="I76" s="151">
        <v>25</v>
      </c>
      <c r="J76" s="181" t="s">
        <v>56</v>
      </c>
      <c r="K76" s="180"/>
      <c r="L76" s="180"/>
      <c r="M76" s="592"/>
      <c r="N76" s="593"/>
      <c r="O76" s="593"/>
      <c r="P76" s="593"/>
      <c r="Q76" s="547" t="s">
        <v>324</v>
      </c>
      <c r="R76" s="570"/>
      <c r="S76" s="132" t="s">
        <v>27</v>
      </c>
      <c r="T76" s="133"/>
      <c r="U76" s="133" t="s">
        <v>29</v>
      </c>
      <c r="V76" s="133"/>
      <c r="W76" s="517"/>
      <c r="X76" s="178"/>
      <c r="Y76" s="178"/>
      <c r="Z76" s="528"/>
      <c r="AA76" s="517"/>
      <c r="AB76" s="178"/>
      <c r="AC76" s="178"/>
      <c r="AD76" s="528"/>
      <c r="AE76" s="182"/>
      <c r="AF76" s="142"/>
      <c r="AG76" s="142"/>
      <c r="AH76" s="142"/>
      <c r="AI76" s="142"/>
      <c r="AJ76" s="149"/>
      <c r="AK76" s="484"/>
      <c r="AL76" s="149"/>
      <c r="AM76" s="484"/>
    </row>
    <row r="77" spans="1:39" x14ac:dyDescent="0.25">
      <c r="A77" s="246"/>
      <c r="B77" s="228"/>
      <c r="C77" s="215">
        <v>4</v>
      </c>
      <c r="D77" s="215">
        <v>1</v>
      </c>
      <c r="E77" s="477" t="s">
        <v>221</v>
      </c>
      <c r="F77" s="133">
        <v>1</v>
      </c>
      <c r="G77" s="478" t="s">
        <v>88</v>
      </c>
      <c r="H77" s="490" t="s">
        <v>89</v>
      </c>
      <c r="I77" s="151">
        <v>25</v>
      </c>
      <c r="J77" s="181" t="s">
        <v>56</v>
      </c>
      <c r="K77" s="180"/>
      <c r="L77" s="180"/>
      <c r="M77" s="592"/>
      <c r="N77" s="593"/>
      <c r="O77" s="593"/>
      <c r="P77" s="593"/>
      <c r="Q77" s="547" t="s">
        <v>326</v>
      </c>
      <c r="R77" s="570"/>
      <c r="S77" s="132"/>
      <c r="T77" s="133" t="s">
        <v>28</v>
      </c>
      <c r="U77" s="133"/>
      <c r="V77" s="133" t="s">
        <v>30</v>
      </c>
      <c r="W77" s="517"/>
      <c r="X77" s="178"/>
      <c r="Y77" s="178"/>
      <c r="Z77" s="528"/>
      <c r="AA77" s="517"/>
      <c r="AB77" s="178"/>
      <c r="AC77" s="178"/>
      <c r="AD77" s="528"/>
      <c r="AE77" s="182"/>
      <c r="AF77" s="142"/>
      <c r="AG77" s="142"/>
      <c r="AH77" s="142"/>
      <c r="AI77" s="142"/>
      <c r="AJ77" s="149"/>
      <c r="AK77" s="484"/>
      <c r="AL77" s="149"/>
      <c r="AM77" s="484"/>
    </row>
    <row r="78" spans="1:39" x14ac:dyDescent="0.25">
      <c r="A78" s="441"/>
      <c r="B78" s="215">
        <v>8</v>
      </c>
      <c r="C78" s="215">
        <v>8</v>
      </c>
      <c r="D78" s="215">
        <v>2</v>
      </c>
      <c r="E78" s="13" t="s">
        <v>231</v>
      </c>
      <c r="F78" s="149">
        <v>1</v>
      </c>
      <c r="G78" s="488" t="s">
        <v>121</v>
      </c>
      <c r="H78" s="482" t="s">
        <v>122</v>
      </c>
      <c r="I78" s="151">
        <v>25</v>
      </c>
      <c r="J78" s="179" t="s">
        <v>103</v>
      </c>
      <c r="K78" s="178"/>
      <c r="L78" s="178"/>
      <c r="M78" s="517"/>
      <c r="N78" s="149" t="s">
        <v>28</v>
      </c>
      <c r="O78" s="149"/>
      <c r="P78" s="149" t="s">
        <v>30</v>
      </c>
      <c r="Q78" s="119" t="s">
        <v>288</v>
      </c>
      <c r="R78" s="569"/>
      <c r="S78" s="517"/>
      <c r="T78" s="149" t="s">
        <v>28</v>
      </c>
      <c r="U78" s="149"/>
      <c r="V78" s="149" t="s">
        <v>30</v>
      </c>
      <c r="W78" s="517"/>
      <c r="X78" s="178"/>
      <c r="Y78" s="178"/>
      <c r="Z78" s="519"/>
      <c r="AA78" s="517"/>
      <c r="AB78" s="178"/>
      <c r="AC78" s="178"/>
      <c r="AD78" s="519"/>
      <c r="AE78" s="6"/>
      <c r="AF78" s="178"/>
      <c r="AG78" s="178"/>
      <c r="AM78" s="182"/>
    </row>
    <row r="79" spans="1:39" x14ac:dyDescent="0.25">
      <c r="A79" s="441"/>
      <c r="B79" s="228">
        <v>5</v>
      </c>
      <c r="C79" s="228"/>
      <c r="D79" s="228"/>
      <c r="E79" s="485" t="s">
        <v>223</v>
      </c>
      <c r="F79" s="227">
        <v>3</v>
      </c>
      <c r="G79" s="486" t="s">
        <v>97</v>
      </c>
      <c r="H79" s="350" t="s">
        <v>98</v>
      </c>
      <c r="I79" s="151">
        <v>25</v>
      </c>
      <c r="J79" s="491" t="s">
        <v>65</v>
      </c>
      <c r="K79" s="185"/>
      <c r="L79" s="185"/>
      <c r="M79" s="516" t="s">
        <v>27</v>
      </c>
      <c r="N79" s="227"/>
      <c r="O79" s="227" t="s">
        <v>29</v>
      </c>
      <c r="P79" s="227"/>
      <c r="Q79" s="516" t="s">
        <v>324</v>
      </c>
      <c r="R79" s="571"/>
      <c r="S79" s="516" t="s">
        <v>27</v>
      </c>
      <c r="T79" s="13"/>
      <c r="U79" s="484"/>
      <c r="V79" s="13"/>
      <c r="W79" s="517"/>
      <c r="X79" s="178"/>
      <c r="Y79" s="178"/>
      <c r="Z79" s="519"/>
      <c r="AA79" s="517"/>
      <c r="AB79" s="178"/>
      <c r="AC79" s="178"/>
      <c r="AD79" s="519"/>
      <c r="AE79" s="182"/>
      <c r="AF79" s="178"/>
      <c r="AG79" s="178"/>
      <c r="AH79" s="492"/>
      <c r="AI79" s="484"/>
      <c r="AJ79" s="484"/>
      <c r="AK79" s="484"/>
      <c r="AL79" s="484"/>
      <c r="AM79" s="182"/>
    </row>
    <row r="80" spans="1:39" x14ac:dyDescent="0.25">
      <c r="A80" s="246"/>
      <c r="B80" s="215">
        <v>6</v>
      </c>
      <c r="C80" s="215">
        <v>6</v>
      </c>
      <c r="D80" s="215">
        <v>2</v>
      </c>
      <c r="E80" s="13" t="s">
        <v>226</v>
      </c>
      <c r="F80" s="149">
        <v>1</v>
      </c>
      <c r="G80" s="488" t="s">
        <v>103</v>
      </c>
      <c r="H80" s="482" t="s">
        <v>104</v>
      </c>
      <c r="I80" s="151">
        <v>25</v>
      </c>
      <c r="J80" s="369" t="s">
        <v>72</v>
      </c>
      <c r="K80" s="6"/>
      <c r="L80" s="6"/>
      <c r="M80" s="517"/>
      <c r="N80" s="149" t="s">
        <v>28</v>
      </c>
      <c r="O80" s="149"/>
      <c r="P80" s="149" t="s">
        <v>30</v>
      </c>
      <c r="Q80" s="548">
        <v>44927</v>
      </c>
      <c r="R80" s="570"/>
      <c r="S80" s="517"/>
      <c r="T80" s="149" t="s">
        <v>28</v>
      </c>
      <c r="U80" s="149"/>
      <c r="V80" s="149" t="s">
        <v>30</v>
      </c>
      <c r="W80" s="517"/>
      <c r="X80" s="178"/>
      <c r="Y80" s="178"/>
      <c r="Z80" s="519"/>
      <c r="AA80" s="517"/>
      <c r="AB80" s="178"/>
      <c r="AC80" s="178"/>
      <c r="AD80" s="519"/>
      <c r="AE80" s="6"/>
      <c r="AF80" s="178"/>
      <c r="AG80" s="178"/>
      <c r="AM80" s="182"/>
    </row>
    <row r="81" spans="1:39" x14ac:dyDescent="0.25">
      <c r="A81" s="246"/>
      <c r="B81" s="215">
        <v>5</v>
      </c>
      <c r="C81" s="215"/>
      <c r="D81" s="215"/>
      <c r="E81" s="13" t="s">
        <v>222</v>
      </c>
      <c r="F81" s="484">
        <v>1</v>
      </c>
      <c r="G81" s="488" t="s">
        <v>92</v>
      </c>
      <c r="H81" s="351" t="s">
        <v>93</v>
      </c>
      <c r="I81" s="151">
        <v>25</v>
      </c>
      <c r="J81" s="179" t="s">
        <v>282</v>
      </c>
      <c r="K81" s="178"/>
      <c r="L81" s="178"/>
      <c r="M81" s="523" t="s">
        <v>27</v>
      </c>
      <c r="N81" s="484"/>
      <c r="O81" s="484" t="s">
        <v>29</v>
      </c>
      <c r="P81" s="484"/>
      <c r="Q81" s="523" t="s">
        <v>327</v>
      </c>
      <c r="R81" s="569"/>
      <c r="S81" s="523" t="s">
        <v>27</v>
      </c>
      <c r="T81" s="484"/>
      <c r="U81" s="484" t="s">
        <v>29</v>
      </c>
      <c r="V81" s="484"/>
      <c r="W81" s="517"/>
      <c r="X81" s="180"/>
      <c r="Y81" s="180"/>
      <c r="Z81" s="522"/>
      <c r="AA81" s="517"/>
      <c r="AB81" s="180"/>
      <c r="AC81" s="180"/>
      <c r="AD81" s="522"/>
      <c r="AE81" s="180"/>
      <c r="AF81" s="180"/>
      <c r="AG81" s="180"/>
      <c r="AH81" s="331"/>
      <c r="AI81" s="133"/>
      <c r="AJ81" s="133"/>
      <c r="AK81" s="133"/>
      <c r="AL81" s="133"/>
      <c r="AM81" s="182"/>
    </row>
    <row r="82" spans="1:39" x14ac:dyDescent="0.25">
      <c r="A82" s="246"/>
      <c r="B82" s="215"/>
      <c r="C82" s="176">
        <v>5</v>
      </c>
      <c r="D82" s="176">
        <v>2</v>
      </c>
      <c r="E82" s="583" t="s">
        <v>328</v>
      </c>
      <c r="F82" s="484">
        <v>2</v>
      </c>
      <c r="G82" s="488" t="s">
        <v>92</v>
      </c>
      <c r="H82" s="483" t="s">
        <v>93</v>
      </c>
      <c r="I82" s="151">
        <v>25</v>
      </c>
      <c r="J82" s="179" t="s">
        <v>282</v>
      </c>
      <c r="K82" s="178"/>
      <c r="L82" s="178"/>
      <c r="M82" s="518"/>
      <c r="N82" s="178"/>
      <c r="O82" s="178"/>
      <c r="P82" s="178"/>
      <c r="Q82" s="545" t="s">
        <v>329</v>
      </c>
      <c r="R82" s="572"/>
      <c r="S82" s="560"/>
      <c r="T82" s="561"/>
      <c r="U82" s="561"/>
      <c r="V82" s="561"/>
      <c r="W82" s="523" t="s">
        <v>27</v>
      </c>
      <c r="X82" s="484"/>
      <c r="Y82" s="484" t="s">
        <v>29</v>
      </c>
      <c r="Z82" s="524"/>
      <c r="AA82" s="523" t="s">
        <v>27</v>
      </c>
      <c r="AB82" s="484"/>
      <c r="AC82" s="484" t="s">
        <v>29</v>
      </c>
      <c r="AD82" s="524"/>
      <c r="AE82" s="182"/>
      <c r="AF82" s="142"/>
      <c r="AG82" s="142"/>
      <c r="AH82" s="142"/>
      <c r="AI82" s="142"/>
      <c r="AJ82" s="149"/>
      <c r="AK82" s="484"/>
      <c r="AL82" s="149"/>
      <c r="AM82" s="484"/>
    </row>
    <row r="83" spans="1:39" x14ac:dyDescent="0.25">
      <c r="A83" s="246"/>
      <c r="B83" s="215">
        <v>7</v>
      </c>
      <c r="C83" s="215">
        <v>7</v>
      </c>
      <c r="D83" s="215">
        <v>2</v>
      </c>
      <c r="E83" s="13" t="s">
        <v>229</v>
      </c>
      <c r="F83" s="149">
        <v>3</v>
      </c>
      <c r="G83" s="488" t="s">
        <v>106</v>
      </c>
      <c r="H83" s="482" t="s">
        <v>107</v>
      </c>
      <c r="I83" s="151">
        <v>25</v>
      </c>
      <c r="J83" s="179" t="s">
        <v>282</v>
      </c>
      <c r="K83" s="178"/>
      <c r="L83" s="178"/>
      <c r="M83" s="517" t="s">
        <v>27</v>
      </c>
      <c r="N83" s="149"/>
      <c r="O83" s="149" t="s">
        <v>29</v>
      </c>
      <c r="P83" s="149"/>
      <c r="Q83" s="119" t="s">
        <v>288</v>
      </c>
      <c r="R83" s="569"/>
      <c r="S83" s="517" t="s">
        <v>27</v>
      </c>
      <c r="T83" s="149"/>
      <c r="U83" s="149" t="s">
        <v>29</v>
      </c>
      <c r="V83" s="149"/>
      <c r="W83" s="517"/>
      <c r="X83" s="178"/>
      <c r="Y83" s="178"/>
      <c r="Z83" s="519"/>
      <c r="AA83" s="517"/>
      <c r="AB83" s="178"/>
      <c r="AC83" s="178"/>
      <c r="AD83" s="519"/>
      <c r="AE83" s="6"/>
      <c r="AF83" s="178"/>
      <c r="AG83" s="178"/>
      <c r="AM83" s="182"/>
    </row>
    <row r="84" spans="1:39" x14ac:dyDescent="0.25">
      <c r="A84" s="246"/>
      <c r="B84" s="215">
        <v>7</v>
      </c>
      <c r="C84" s="215"/>
      <c r="D84" s="215"/>
      <c r="E84" s="13" t="s">
        <v>230</v>
      </c>
      <c r="F84" s="484">
        <v>2</v>
      </c>
      <c r="G84" s="488" t="s">
        <v>116</v>
      </c>
      <c r="H84" s="351" t="s">
        <v>117</v>
      </c>
      <c r="I84" s="151">
        <v>25</v>
      </c>
      <c r="J84" s="369" t="s">
        <v>72</v>
      </c>
      <c r="K84" s="6"/>
      <c r="L84" s="6"/>
      <c r="M84" s="523" t="s">
        <v>27</v>
      </c>
      <c r="N84" s="484"/>
      <c r="O84" s="484" t="s">
        <v>29</v>
      </c>
      <c r="P84" s="484"/>
      <c r="Q84" s="544" t="s">
        <v>1</v>
      </c>
      <c r="R84" s="536"/>
      <c r="S84" s="558" t="s">
        <v>290</v>
      </c>
      <c r="T84" s="399" t="s">
        <v>290</v>
      </c>
      <c r="U84" s="399" t="s">
        <v>290</v>
      </c>
      <c r="V84" s="399" t="s">
        <v>290</v>
      </c>
      <c r="W84" s="520"/>
      <c r="Y84" s="182"/>
      <c r="Z84" s="528"/>
      <c r="AA84" s="520"/>
      <c r="AC84" s="182"/>
      <c r="AD84" s="528"/>
      <c r="AF84" s="182"/>
      <c r="AG84" s="182"/>
      <c r="AM84" s="182"/>
    </row>
    <row r="85" spans="1:39" x14ac:dyDescent="0.25">
      <c r="A85" s="246"/>
      <c r="B85" s="215"/>
      <c r="C85" s="215">
        <v>7</v>
      </c>
      <c r="D85" s="215">
        <v>2</v>
      </c>
      <c r="E85" s="583" t="s">
        <v>330</v>
      </c>
      <c r="F85" s="484">
        <v>3</v>
      </c>
      <c r="G85" s="488" t="s">
        <v>116</v>
      </c>
      <c r="H85" s="483" t="s">
        <v>119</v>
      </c>
      <c r="I85" s="151">
        <v>25</v>
      </c>
      <c r="J85" s="183" t="s">
        <v>72</v>
      </c>
      <c r="K85" s="182"/>
      <c r="L85" s="182"/>
      <c r="M85" s="523"/>
      <c r="N85" s="484"/>
      <c r="O85" s="484"/>
      <c r="P85" s="484"/>
      <c r="Q85" s="545" t="s">
        <v>324</v>
      </c>
      <c r="R85" s="570"/>
      <c r="S85" s="523" t="s">
        <v>27</v>
      </c>
      <c r="T85" s="484"/>
      <c r="U85" s="484" t="s">
        <v>29</v>
      </c>
      <c r="V85" s="484"/>
      <c r="W85" s="517"/>
      <c r="X85" s="182"/>
      <c r="Y85" s="182"/>
      <c r="Z85" s="528"/>
      <c r="AA85" s="517"/>
      <c r="AB85" s="182"/>
      <c r="AC85" s="182"/>
      <c r="AD85" s="528"/>
      <c r="AE85" s="182"/>
      <c r="AF85" s="182"/>
      <c r="AG85" s="182"/>
      <c r="AH85" s="493"/>
      <c r="AI85" s="484"/>
      <c r="AJ85" s="484"/>
      <c r="AK85" s="484"/>
      <c r="AL85" s="484"/>
      <c r="AM85" s="182"/>
    </row>
    <row r="86" spans="1:39" x14ac:dyDescent="0.25">
      <c r="A86" s="246"/>
      <c r="B86" s="228">
        <v>6</v>
      </c>
      <c r="C86" s="228"/>
      <c r="D86" s="228"/>
      <c r="E86" s="485" t="s">
        <v>227</v>
      </c>
      <c r="F86" s="227">
        <v>1</v>
      </c>
      <c r="G86" s="486" t="s">
        <v>109</v>
      </c>
      <c r="H86" s="487" t="s">
        <v>110</v>
      </c>
      <c r="I86" s="151">
        <v>25</v>
      </c>
      <c r="J86" s="491" t="s">
        <v>65</v>
      </c>
      <c r="K86" s="185"/>
      <c r="L86" s="185"/>
      <c r="M86" s="516"/>
      <c r="N86" s="227" t="s">
        <v>28</v>
      </c>
      <c r="O86" s="227"/>
      <c r="P86" s="227" t="s">
        <v>30</v>
      </c>
      <c r="Q86" s="542" t="s">
        <v>331</v>
      </c>
      <c r="R86" s="536"/>
      <c r="S86" s="516"/>
      <c r="T86" s="227" t="s">
        <v>28</v>
      </c>
      <c r="U86" s="227"/>
      <c r="V86" s="227" t="s">
        <v>30</v>
      </c>
      <c r="W86" s="520"/>
      <c r="Z86" s="521"/>
      <c r="AA86" s="520"/>
      <c r="AD86" s="521"/>
      <c r="AM86" s="182"/>
    </row>
    <row r="87" spans="1:39" x14ac:dyDescent="0.25">
      <c r="A87" s="246"/>
      <c r="B87" s="228">
        <v>8</v>
      </c>
      <c r="C87" s="228"/>
      <c r="D87" s="228"/>
      <c r="E87" s="485" t="s">
        <v>232</v>
      </c>
      <c r="F87" s="227">
        <v>1</v>
      </c>
      <c r="G87" s="486" t="s">
        <v>124</v>
      </c>
      <c r="H87" s="350" t="s">
        <v>125</v>
      </c>
      <c r="I87" s="151">
        <v>25</v>
      </c>
      <c r="J87" s="179" t="s">
        <v>103</v>
      </c>
      <c r="K87" s="178"/>
      <c r="L87" s="178"/>
      <c r="M87" s="516"/>
      <c r="N87" s="227" t="s">
        <v>28</v>
      </c>
      <c r="O87" s="227"/>
      <c r="P87" s="227" t="s">
        <v>30</v>
      </c>
      <c r="Q87" s="562" t="s">
        <v>326</v>
      </c>
      <c r="R87" s="536"/>
      <c r="S87" s="516"/>
      <c r="T87" s="227" t="s">
        <v>28</v>
      </c>
      <c r="W87" s="520"/>
      <c r="Z87" s="521"/>
      <c r="AA87" s="520"/>
      <c r="AD87" s="521"/>
      <c r="AM87" s="182"/>
    </row>
    <row r="88" spans="1:39" x14ac:dyDescent="0.25">
      <c r="A88" s="246"/>
      <c r="B88" s="228"/>
      <c r="C88" s="270">
        <v>6</v>
      </c>
      <c r="D88" s="270">
        <v>2</v>
      </c>
      <c r="E88" s="477" t="s">
        <v>228</v>
      </c>
      <c r="F88" s="133">
        <v>1</v>
      </c>
      <c r="G88" s="478" t="s">
        <v>112</v>
      </c>
      <c r="H88" s="177" t="s">
        <v>113</v>
      </c>
      <c r="I88" s="151">
        <v>25</v>
      </c>
      <c r="J88" s="494"/>
      <c r="K88" s="185"/>
      <c r="L88" s="185"/>
      <c r="M88" s="594"/>
      <c r="N88" s="595"/>
      <c r="O88" s="595"/>
      <c r="P88" s="595"/>
      <c r="Q88" s="549" t="s">
        <v>322</v>
      </c>
      <c r="R88" s="572"/>
      <c r="S88" s="132"/>
      <c r="T88" s="133" t="s">
        <v>28</v>
      </c>
      <c r="U88" s="133"/>
      <c r="V88" s="133" t="s">
        <v>30</v>
      </c>
      <c r="W88" s="517"/>
      <c r="X88" s="178"/>
      <c r="Y88" s="178"/>
      <c r="Z88" s="528"/>
      <c r="AA88" s="517"/>
      <c r="AB88" s="178"/>
      <c r="AC88" s="178"/>
      <c r="AD88" s="528"/>
      <c r="AE88" s="182"/>
      <c r="AF88" s="142"/>
      <c r="AG88" s="142"/>
      <c r="AH88" s="142"/>
      <c r="AI88" s="142"/>
      <c r="AJ88" s="149"/>
      <c r="AK88" s="484"/>
      <c r="AL88" s="149"/>
      <c r="AM88" s="484"/>
    </row>
    <row r="89" spans="1:39" x14ac:dyDescent="0.25">
      <c r="A89" s="246"/>
      <c r="B89" s="228">
        <v>9</v>
      </c>
      <c r="C89" s="228"/>
      <c r="D89" s="228"/>
      <c r="E89" s="485" t="s">
        <v>234</v>
      </c>
      <c r="F89" s="227">
        <v>1</v>
      </c>
      <c r="G89" s="486" t="s">
        <v>130</v>
      </c>
      <c r="H89" s="487" t="s">
        <v>131</v>
      </c>
      <c r="I89" s="151">
        <v>25</v>
      </c>
      <c r="J89" s="179" t="s">
        <v>103</v>
      </c>
      <c r="K89" s="178"/>
      <c r="L89" s="178"/>
      <c r="M89" s="516" t="s">
        <v>27</v>
      </c>
      <c r="N89" s="227"/>
      <c r="O89" s="227" t="s">
        <v>29</v>
      </c>
      <c r="P89" s="227"/>
      <c r="Q89" s="542" t="s">
        <v>327</v>
      </c>
      <c r="R89" s="536"/>
      <c r="S89" s="520"/>
      <c r="W89" s="520"/>
      <c r="Z89" s="521"/>
      <c r="AA89" s="520"/>
      <c r="AD89" s="521"/>
      <c r="AM89" s="182"/>
    </row>
    <row r="90" spans="1:39" x14ac:dyDescent="0.25">
      <c r="A90" s="246"/>
      <c r="B90" s="228">
        <v>9</v>
      </c>
      <c r="C90" s="228"/>
      <c r="D90" s="228"/>
      <c r="E90" s="485" t="s">
        <v>236</v>
      </c>
      <c r="F90" s="227">
        <v>3</v>
      </c>
      <c r="G90" s="486" t="s">
        <v>2</v>
      </c>
      <c r="H90" s="350" t="s">
        <v>156</v>
      </c>
      <c r="I90" s="151">
        <v>25</v>
      </c>
      <c r="J90" s="491" t="s">
        <v>97</v>
      </c>
      <c r="K90" s="185"/>
      <c r="L90" s="185"/>
      <c r="M90" s="516" t="s">
        <v>27</v>
      </c>
      <c r="N90" s="227"/>
      <c r="O90" s="227" t="s">
        <v>29</v>
      </c>
      <c r="P90" s="227"/>
      <c r="Q90" s="542" t="s">
        <v>327</v>
      </c>
      <c r="R90" s="536"/>
      <c r="S90" s="520"/>
      <c r="W90" s="520"/>
      <c r="Z90" s="521"/>
      <c r="AA90" s="520"/>
      <c r="AD90" s="521"/>
      <c r="AM90" s="182"/>
    </row>
    <row r="91" spans="1:39" x14ac:dyDescent="0.25">
      <c r="A91" s="441"/>
      <c r="B91" s="228">
        <v>10</v>
      </c>
      <c r="C91" s="228"/>
      <c r="D91" s="228"/>
      <c r="E91" s="485" t="s">
        <v>239</v>
      </c>
      <c r="F91" s="227">
        <v>1</v>
      </c>
      <c r="G91" s="486" t="s">
        <v>143</v>
      </c>
      <c r="H91" s="487" t="s">
        <v>144</v>
      </c>
      <c r="I91" s="151">
        <v>25</v>
      </c>
      <c r="J91" s="369" t="s">
        <v>72</v>
      </c>
      <c r="K91" s="6"/>
      <c r="L91" s="6"/>
      <c r="M91" s="516"/>
      <c r="N91" s="227" t="s">
        <v>28</v>
      </c>
      <c r="O91" s="227"/>
      <c r="P91" s="227" t="s">
        <v>30</v>
      </c>
      <c r="Q91" s="542" t="s">
        <v>322</v>
      </c>
      <c r="R91" s="536"/>
      <c r="S91" s="520"/>
      <c r="W91" s="520"/>
      <c r="Z91" s="521"/>
      <c r="AA91" s="520"/>
      <c r="AD91" s="521"/>
      <c r="AM91" s="182"/>
    </row>
    <row r="92" spans="1:39" x14ac:dyDescent="0.25">
      <c r="A92" s="246"/>
      <c r="B92" s="215">
        <v>10</v>
      </c>
      <c r="C92" s="215">
        <v>10</v>
      </c>
      <c r="D92" s="215">
        <v>3</v>
      </c>
      <c r="E92" s="13" t="s">
        <v>238</v>
      </c>
      <c r="F92" s="149">
        <v>3</v>
      </c>
      <c r="G92" s="488" t="s">
        <v>140</v>
      </c>
      <c r="H92" s="29" t="s">
        <v>141</v>
      </c>
      <c r="I92" s="151">
        <v>25</v>
      </c>
      <c r="J92" s="491" t="s">
        <v>109</v>
      </c>
      <c r="K92" s="181" t="s">
        <v>332</v>
      </c>
      <c r="L92" s="185"/>
      <c r="M92" s="517"/>
      <c r="N92" s="149" t="s">
        <v>28</v>
      </c>
      <c r="O92" s="149"/>
      <c r="P92" s="135" t="s">
        <v>30</v>
      </c>
      <c r="Q92" s="543" t="s">
        <v>288</v>
      </c>
      <c r="R92" s="579">
        <v>45658</v>
      </c>
      <c r="S92" s="517"/>
      <c r="T92" s="149" t="s">
        <v>28</v>
      </c>
      <c r="U92" s="149"/>
      <c r="V92" s="149" t="s">
        <v>30</v>
      </c>
      <c r="W92" s="520"/>
      <c r="Z92" s="521"/>
      <c r="AA92" s="520"/>
      <c r="AD92" s="521"/>
      <c r="AM92" s="182"/>
    </row>
    <row r="93" spans="1:39" x14ac:dyDescent="0.25">
      <c r="A93" s="246"/>
      <c r="B93" s="228">
        <v>11</v>
      </c>
      <c r="C93" s="228"/>
      <c r="D93" s="228"/>
      <c r="E93" s="485" t="s">
        <v>242</v>
      </c>
      <c r="F93" s="227">
        <v>2</v>
      </c>
      <c r="G93" s="486" t="s">
        <v>150</v>
      </c>
      <c r="H93" s="350" t="s">
        <v>151</v>
      </c>
      <c r="I93" s="151">
        <v>25</v>
      </c>
      <c r="J93" s="491" t="s">
        <v>97</v>
      </c>
      <c r="K93" s="185"/>
      <c r="L93" s="185"/>
      <c r="M93" s="516" t="s">
        <v>27</v>
      </c>
      <c r="N93" s="227"/>
      <c r="O93" s="227" t="s">
        <v>29</v>
      </c>
      <c r="P93" s="227"/>
      <c r="Q93" s="542" t="s">
        <v>333</v>
      </c>
      <c r="R93" s="536"/>
      <c r="S93" s="520"/>
      <c r="W93" s="520"/>
      <c r="Z93" s="521"/>
      <c r="AA93" s="520"/>
      <c r="AD93" s="521"/>
      <c r="AM93" s="182"/>
    </row>
    <row r="94" spans="1:39" x14ac:dyDescent="0.25">
      <c r="A94" s="246"/>
      <c r="B94" s="215">
        <v>11</v>
      </c>
      <c r="C94" s="215"/>
      <c r="D94" s="215"/>
      <c r="E94" s="13" t="s">
        <v>241</v>
      </c>
      <c r="F94" s="484">
        <v>1</v>
      </c>
      <c r="G94" s="488" t="s">
        <v>136</v>
      </c>
      <c r="H94" s="482" t="s">
        <v>137</v>
      </c>
      <c r="I94" s="151">
        <v>25</v>
      </c>
      <c r="J94" s="179" t="s">
        <v>116</v>
      </c>
      <c r="K94" s="178"/>
      <c r="L94" s="178"/>
      <c r="M94" s="523" t="s">
        <v>27</v>
      </c>
      <c r="N94" s="484"/>
      <c r="O94" s="484" t="s">
        <v>29</v>
      </c>
      <c r="P94" s="484"/>
      <c r="Q94" s="544" t="s">
        <v>1</v>
      </c>
      <c r="R94" s="536"/>
      <c r="S94" s="520"/>
      <c r="W94" s="520"/>
      <c r="Z94" s="521"/>
      <c r="AA94" s="520"/>
      <c r="AD94" s="521"/>
      <c r="AM94" s="182"/>
    </row>
    <row r="95" spans="1:39" x14ac:dyDescent="0.25">
      <c r="A95" s="246"/>
      <c r="B95" s="215"/>
      <c r="C95" s="215">
        <v>11</v>
      </c>
      <c r="D95" s="215">
        <v>3</v>
      </c>
      <c r="E95" s="13" t="s">
        <v>241</v>
      </c>
      <c r="F95" s="484">
        <v>2</v>
      </c>
      <c r="G95" s="488" t="s">
        <v>136</v>
      </c>
      <c r="H95" s="29" t="s">
        <v>137</v>
      </c>
      <c r="I95" s="151">
        <v>25</v>
      </c>
      <c r="J95" s="183" t="s">
        <v>72</v>
      </c>
      <c r="K95" s="182"/>
      <c r="L95" s="182"/>
      <c r="M95" s="527"/>
      <c r="N95" s="182"/>
      <c r="O95" s="182"/>
      <c r="P95" s="182"/>
      <c r="Q95" s="544" t="s">
        <v>324</v>
      </c>
      <c r="R95" s="569"/>
      <c r="S95" s="523" t="s">
        <v>27</v>
      </c>
      <c r="T95" s="484"/>
      <c r="U95" s="484" t="s">
        <v>29</v>
      </c>
      <c r="V95" s="484"/>
      <c r="W95" s="517"/>
      <c r="X95" s="182"/>
      <c r="Y95" s="182"/>
      <c r="Z95" s="528"/>
      <c r="AA95" s="517"/>
      <c r="AB95" s="182"/>
      <c r="AC95" s="182"/>
      <c r="AD95" s="528"/>
      <c r="AE95" s="6"/>
      <c r="AF95" s="182"/>
      <c r="AG95" s="182"/>
      <c r="AH95" s="6"/>
      <c r="AI95" s="484"/>
      <c r="AJ95" s="484"/>
      <c r="AK95" s="484"/>
      <c r="AL95" s="484"/>
      <c r="AM95" s="182"/>
    </row>
    <row r="96" spans="1:39" x14ac:dyDescent="0.25">
      <c r="A96" s="246"/>
      <c r="B96" s="228"/>
      <c r="C96" s="270">
        <v>12</v>
      </c>
      <c r="D96" s="270">
        <v>3</v>
      </c>
      <c r="E96" s="477" t="s">
        <v>246</v>
      </c>
      <c r="F96" s="133">
        <v>1</v>
      </c>
      <c r="G96" s="478" t="s">
        <v>171</v>
      </c>
      <c r="H96" s="177" t="s">
        <v>172</v>
      </c>
      <c r="I96" s="151">
        <v>25</v>
      </c>
      <c r="J96" s="179" t="s">
        <v>282</v>
      </c>
      <c r="K96" s="178"/>
      <c r="L96" s="178"/>
      <c r="M96" s="591"/>
      <c r="N96" s="437"/>
      <c r="O96" s="437"/>
      <c r="P96" s="437"/>
      <c r="Q96" s="564" t="s">
        <v>334</v>
      </c>
      <c r="R96" s="574"/>
      <c r="S96" s="517"/>
      <c r="T96" s="5" t="s">
        <v>28</v>
      </c>
      <c r="U96" s="149"/>
      <c r="V96" s="149" t="s">
        <v>335</v>
      </c>
      <c r="W96" s="517"/>
      <c r="X96" s="178"/>
      <c r="Y96" s="178"/>
      <c r="Z96" s="519"/>
      <c r="AA96" s="517"/>
      <c r="AB96" s="178"/>
      <c r="AC96" s="178"/>
      <c r="AD96" s="519"/>
      <c r="AE96" s="180"/>
      <c r="AF96" s="178"/>
      <c r="AG96" s="178"/>
      <c r="AH96" s="180"/>
      <c r="AI96" s="149"/>
      <c r="AJ96" s="5"/>
      <c r="AK96" s="149"/>
      <c r="AL96" s="149"/>
      <c r="AM96" s="182"/>
    </row>
    <row r="97" spans="1:39" x14ac:dyDescent="0.25">
      <c r="A97" s="246"/>
      <c r="B97" s="228"/>
      <c r="C97" s="215">
        <v>11</v>
      </c>
      <c r="D97" s="215">
        <v>3</v>
      </c>
      <c r="E97" s="477" t="s">
        <v>254</v>
      </c>
      <c r="F97" s="133">
        <v>1</v>
      </c>
      <c r="G97" s="478" t="s">
        <v>197</v>
      </c>
      <c r="H97" s="490" t="s">
        <v>199</v>
      </c>
      <c r="I97" s="151">
        <v>25</v>
      </c>
      <c r="J97" s="181" t="s">
        <v>336</v>
      </c>
      <c r="K97" s="180"/>
      <c r="L97" s="180"/>
      <c r="M97" s="592"/>
      <c r="N97" s="593"/>
      <c r="O97" s="593"/>
      <c r="P97" s="593"/>
      <c r="Q97" s="564" t="s">
        <v>337</v>
      </c>
      <c r="R97" s="574"/>
      <c r="S97" s="132" t="s">
        <v>27</v>
      </c>
      <c r="T97" s="133"/>
      <c r="U97" s="133" t="s">
        <v>29</v>
      </c>
      <c r="V97" s="133"/>
      <c r="W97" s="517"/>
      <c r="X97" s="180"/>
      <c r="Y97" s="180"/>
      <c r="Z97" s="522"/>
      <c r="AA97" s="517"/>
      <c r="AB97" s="180"/>
      <c r="AC97" s="180"/>
      <c r="AD97" s="522"/>
      <c r="AE97" s="180"/>
      <c r="AF97" s="180"/>
      <c r="AG97" s="180"/>
      <c r="AH97" s="180"/>
      <c r="AI97" s="133"/>
      <c r="AJ97" s="133"/>
      <c r="AK97" s="133"/>
      <c r="AL97" s="133"/>
      <c r="AM97" s="182"/>
    </row>
    <row r="98" spans="1:39" x14ac:dyDescent="0.25">
      <c r="A98" s="246"/>
      <c r="B98" s="228"/>
      <c r="C98" s="215">
        <v>9</v>
      </c>
      <c r="D98" s="215">
        <v>3</v>
      </c>
      <c r="E98" s="477" t="s">
        <v>235</v>
      </c>
      <c r="F98" s="133">
        <v>1</v>
      </c>
      <c r="G98" s="478" t="s">
        <v>133</v>
      </c>
      <c r="H98" s="177" t="s">
        <v>134</v>
      </c>
      <c r="I98" s="151">
        <v>25</v>
      </c>
      <c r="J98" s="181" t="s">
        <v>103</v>
      </c>
      <c r="K98" s="180"/>
      <c r="L98" s="180"/>
      <c r="M98" s="592"/>
      <c r="N98" s="593"/>
      <c r="O98" s="593"/>
      <c r="P98" s="593"/>
      <c r="Q98" s="564" t="s">
        <v>329</v>
      </c>
      <c r="R98" s="574"/>
      <c r="S98" s="132" t="s">
        <v>27</v>
      </c>
      <c r="T98" s="133"/>
      <c r="U98" s="133" t="s">
        <v>29</v>
      </c>
      <c r="V98" s="133"/>
      <c r="W98" s="517"/>
      <c r="X98" s="180"/>
      <c r="Y98" s="180"/>
      <c r="Z98" s="522"/>
      <c r="AA98" s="517"/>
      <c r="AB98" s="180"/>
      <c r="AC98" s="180"/>
      <c r="AD98" s="522"/>
      <c r="AE98" s="180"/>
      <c r="AF98" s="180"/>
      <c r="AG98" s="180"/>
      <c r="AH98" s="180"/>
      <c r="AI98" s="133"/>
      <c r="AJ98" s="133"/>
      <c r="AK98" s="133"/>
      <c r="AL98" s="133"/>
      <c r="AM98" s="182"/>
    </row>
    <row r="99" spans="1:39" x14ac:dyDescent="0.25">
      <c r="A99" s="246"/>
      <c r="B99" s="188">
        <v>13.2</v>
      </c>
      <c r="C99" s="188">
        <v>13.2</v>
      </c>
      <c r="D99" s="188">
        <v>4</v>
      </c>
      <c r="E99" s="495" t="s">
        <v>250</v>
      </c>
      <c r="F99" s="107">
        <v>2</v>
      </c>
      <c r="G99" s="496" t="s">
        <v>188</v>
      </c>
      <c r="H99" s="353" t="s">
        <v>189</v>
      </c>
      <c r="I99" s="497">
        <v>25</v>
      </c>
      <c r="J99" s="450" t="s">
        <v>282</v>
      </c>
      <c r="K99" s="530" t="s">
        <v>320</v>
      </c>
      <c r="L99" s="450"/>
      <c r="M99" s="529" t="s">
        <v>27</v>
      </c>
      <c r="N99" s="500"/>
      <c r="O99" s="500" t="s">
        <v>29</v>
      </c>
      <c r="P99" s="500"/>
      <c r="Q99" s="580" t="s">
        <v>288</v>
      </c>
      <c r="R99" s="536"/>
      <c r="S99" s="529" t="s">
        <v>27</v>
      </c>
      <c r="T99" s="500"/>
      <c r="U99" s="500" t="s">
        <v>29</v>
      </c>
      <c r="V99" s="500"/>
      <c r="W99" s="520"/>
      <c r="Z99" s="521"/>
      <c r="AA99" s="520"/>
      <c r="AD99" s="521"/>
      <c r="AM99" s="182"/>
    </row>
    <row r="100" spans="1:39" x14ac:dyDescent="0.25">
      <c r="A100" s="441"/>
      <c r="B100" s="188">
        <v>15.2</v>
      </c>
      <c r="C100" s="188">
        <v>15.2</v>
      </c>
      <c r="D100" s="188">
        <v>4</v>
      </c>
      <c r="E100" s="495" t="s">
        <v>256</v>
      </c>
      <c r="F100" s="107">
        <v>2</v>
      </c>
      <c r="G100" s="496" t="s">
        <v>206</v>
      </c>
      <c r="H100" s="353" t="s">
        <v>207</v>
      </c>
      <c r="I100" s="153">
        <v>50</v>
      </c>
      <c r="J100" s="498" t="s">
        <v>188</v>
      </c>
      <c r="K100" s="450"/>
      <c r="L100" s="450"/>
      <c r="M100" s="529" t="s">
        <v>27</v>
      </c>
      <c r="N100" s="500"/>
      <c r="O100" s="500" t="s">
        <v>29</v>
      </c>
      <c r="P100" s="500"/>
      <c r="Q100" s="565" t="s">
        <v>288</v>
      </c>
      <c r="R100" s="575"/>
      <c r="S100" s="529" t="s">
        <v>27</v>
      </c>
      <c r="T100" s="500"/>
      <c r="U100" s="500" t="s">
        <v>29</v>
      </c>
      <c r="V100" s="500"/>
      <c r="W100" s="136"/>
      <c r="X100" s="450"/>
      <c r="Y100" s="450"/>
      <c r="Z100" s="533"/>
      <c r="AA100" s="136"/>
      <c r="AB100" s="450"/>
      <c r="AC100" s="450"/>
      <c r="AD100" s="533"/>
      <c r="AE100" s="187"/>
      <c r="AF100" s="450"/>
      <c r="AG100" s="450"/>
      <c r="AM100" s="182"/>
    </row>
    <row r="101" spans="1:39" x14ac:dyDescent="0.25">
      <c r="A101" s="441"/>
      <c r="B101" s="215">
        <v>14</v>
      </c>
      <c r="C101" s="215"/>
      <c r="D101" s="215"/>
      <c r="E101" s="13" t="s">
        <v>251</v>
      </c>
      <c r="F101" s="484">
        <v>1</v>
      </c>
      <c r="G101" s="488" t="s">
        <v>190</v>
      </c>
      <c r="H101" s="483" t="s">
        <v>191</v>
      </c>
      <c r="I101" s="151">
        <v>25</v>
      </c>
      <c r="J101" s="179" t="s">
        <v>282</v>
      </c>
      <c r="K101" s="178"/>
      <c r="L101" s="178"/>
      <c r="M101" s="523"/>
      <c r="N101" s="484" t="s">
        <v>28</v>
      </c>
      <c r="O101" s="484"/>
      <c r="P101" s="484" t="s">
        <v>30</v>
      </c>
      <c r="Q101" s="544" t="s">
        <v>326</v>
      </c>
      <c r="R101" s="536"/>
      <c r="S101" s="589"/>
      <c r="T101" s="484" t="s">
        <v>28</v>
      </c>
      <c r="U101" s="590"/>
      <c r="V101" s="590"/>
      <c r="W101" s="520"/>
      <c r="Z101" s="521"/>
      <c r="AA101" s="520"/>
      <c r="AD101" s="521"/>
      <c r="AM101" s="182"/>
    </row>
    <row r="102" spans="1:39" x14ac:dyDescent="0.25">
      <c r="A102" s="441"/>
      <c r="B102" s="215"/>
      <c r="C102" s="215">
        <v>16</v>
      </c>
      <c r="D102" s="215">
        <v>4</v>
      </c>
      <c r="E102" s="583" t="s">
        <v>338</v>
      </c>
      <c r="F102" s="484">
        <v>2</v>
      </c>
      <c r="G102" s="501" t="s">
        <v>190</v>
      </c>
      <c r="H102" s="351" t="s">
        <v>193</v>
      </c>
      <c r="I102" s="151">
        <v>25</v>
      </c>
      <c r="J102" s="179" t="s">
        <v>282</v>
      </c>
      <c r="K102" s="178"/>
      <c r="L102" s="178"/>
      <c r="M102" s="518"/>
      <c r="N102" s="178"/>
      <c r="O102" s="178"/>
      <c r="P102" s="178"/>
      <c r="Q102" s="544" t="s">
        <v>331</v>
      </c>
      <c r="R102" s="538"/>
      <c r="S102" s="523"/>
      <c r="T102" s="590"/>
      <c r="U102" s="484"/>
      <c r="V102" s="484" t="s">
        <v>30</v>
      </c>
      <c r="W102" s="517"/>
      <c r="X102" s="178"/>
      <c r="Y102" s="178"/>
      <c r="Z102" s="519"/>
      <c r="AA102" s="517"/>
      <c r="AB102" s="178"/>
      <c r="AC102" s="178"/>
      <c r="AD102" s="519"/>
      <c r="AE102" s="182"/>
      <c r="AF102" s="178"/>
      <c r="AG102" s="178"/>
      <c r="AH102" s="182"/>
      <c r="AI102" s="149"/>
      <c r="AJ102" s="149"/>
      <c r="AK102" s="149"/>
      <c r="AL102" s="149"/>
      <c r="AM102" s="182"/>
    </row>
    <row r="103" spans="1:39" x14ac:dyDescent="0.25">
      <c r="A103" s="246"/>
      <c r="B103" s="188">
        <v>16.100000000000001</v>
      </c>
      <c r="C103" s="188"/>
      <c r="D103" s="188"/>
      <c r="E103" s="495" t="s">
        <v>257</v>
      </c>
      <c r="F103" s="502">
        <v>2</v>
      </c>
      <c r="G103" s="496" t="s">
        <v>183</v>
      </c>
      <c r="H103" s="503" t="s">
        <v>184</v>
      </c>
      <c r="I103" s="153">
        <v>25</v>
      </c>
      <c r="J103" s="498" t="s">
        <v>62</v>
      </c>
      <c r="K103" s="450"/>
      <c r="L103" s="587" t="s">
        <v>339</v>
      </c>
      <c r="M103" s="531"/>
      <c r="N103" s="502" t="s">
        <v>28</v>
      </c>
      <c r="O103" s="502"/>
      <c r="P103" s="502" t="s">
        <v>30</v>
      </c>
      <c r="Q103" s="566" t="s">
        <v>333</v>
      </c>
      <c r="R103" s="573">
        <v>44927</v>
      </c>
      <c r="S103" s="531" t="s">
        <v>27</v>
      </c>
      <c r="T103" s="107"/>
      <c r="U103" s="502" t="s">
        <v>29</v>
      </c>
      <c r="V103" s="107"/>
      <c r="W103" s="520"/>
      <c r="Z103" s="521"/>
      <c r="AA103" s="520"/>
      <c r="AD103" s="521"/>
      <c r="AM103" s="182"/>
    </row>
    <row r="104" spans="1:39" x14ac:dyDescent="0.25">
      <c r="A104" s="246"/>
      <c r="B104" s="188"/>
      <c r="C104" s="188">
        <v>13.1</v>
      </c>
      <c r="D104" s="188">
        <v>4</v>
      </c>
      <c r="E104" s="584" t="s">
        <v>340</v>
      </c>
      <c r="F104" s="502">
        <v>3</v>
      </c>
      <c r="G104" s="504" t="s">
        <v>183</v>
      </c>
      <c r="H104" s="352" t="s">
        <v>186</v>
      </c>
      <c r="I104" s="153">
        <v>25</v>
      </c>
      <c r="J104" s="498"/>
      <c r="K104" s="450"/>
      <c r="L104" s="450"/>
      <c r="M104" s="532"/>
      <c r="N104" s="450"/>
      <c r="O104" s="450"/>
      <c r="P104" s="450"/>
      <c r="Q104" s="566" t="s">
        <v>337</v>
      </c>
      <c r="R104" s="576"/>
      <c r="S104" s="520"/>
      <c r="W104" s="531" t="s">
        <v>27</v>
      </c>
      <c r="X104" s="107"/>
      <c r="Y104" s="502" t="s">
        <v>29</v>
      </c>
      <c r="Z104" s="552"/>
      <c r="AA104" s="531" t="s">
        <v>27</v>
      </c>
      <c r="AB104" s="107"/>
      <c r="AC104" s="502" t="s">
        <v>29</v>
      </c>
      <c r="AD104" s="552"/>
      <c r="AE104" s="505"/>
      <c r="AF104" s="450"/>
      <c r="AG104" s="450"/>
      <c r="AH104" s="505"/>
      <c r="AI104" s="502"/>
      <c r="AJ104" s="107"/>
      <c r="AK104" s="502"/>
      <c r="AL104" s="107"/>
      <c r="AM104" s="182"/>
    </row>
    <row r="105" spans="1:39" x14ac:dyDescent="0.25">
      <c r="A105" s="441"/>
      <c r="B105" s="215">
        <v>13</v>
      </c>
      <c r="C105" s="215"/>
      <c r="D105" s="215"/>
      <c r="E105" s="13" t="s">
        <v>247</v>
      </c>
      <c r="F105" s="484">
        <v>2</v>
      </c>
      <c r="G105" s="488" t="s">
        <v>173</v>
      </c>
      <c r="H105" s="482" t="s">
        <v>174</v>
      </c>
      <c r="I105" s="151">
        <v>25</v>
      </c>
      <c r="J105" s="491" t="s">
        <v>143</v>
      </c>
      <c r="K105" s="185"/>
      <c r="L105" s="185"/>
      <c r="M105" s="517" t="s">
        <v>27</v>
      </c>
      <c r="N105" s="149"/>
      <c r="O105" s="149" t="s">
        <v>29</v>
      </c>
      <c r="P105" s="149"/>
      <c r="Q105" s="544" t="s">
        <v>1</v>
      </c>
      <c r="R105" s="536"/>
      <c r="S105" s="520"/>
      <c r="W105" s="520"/>
      <c r="Z105" s="521"/>
      <c r="AA105" s="520"/>
      <c r="AD105" s="521"/>
      <c r="AM105" s="182"/>
    </row>
    <row r="106" spans="1:39" x14ac:dyDescent="0.25">
      <c r="A106" s="441"/>
      <c r="B106" s="215"/>
      <c r="C106" s="215">
        <v>13</v>
      </c>
      <c r="D106" s="215">
        <v>4</v>
      </c>
      <c r="E106" s="583" t="s">
        <v>341</v>
      </c>
      <c r="F106" s="484">
        <v>3</v>
      </c>
      <c r="G106" s="488" t="s">
        <v>173</v>
      </c>
      <c r="H106" s="29" t="s">
        <v>174</v>
      </c>
      <c r="I106" s="151">
        <v>25</v>
      </c>
      <c r="J106" s="184" t="s">
        <v>320</v>
      </c>
      <c r="K106" s="525"/>
      <c r="L106" s="585" t="s">
        <v>309</v>
      </c>
      <c r="M106" s="185"/>
      <c r="N106" s="185"/>
      <c r="O106" s="185"/>
      <c r="P106" s="185"/>
      <c r="Q106" s="544" t="s">
        <v>324</v>
      </c>
      <c r="R106" s="569"/>
      <c r="S106" s="523" t="s">
        <v>27</v>
      </c>
      <c r="T106" s="484"/>
      <c r="U106" s="484" t="s">
        <v>29</v>
      </c>
      <c r="V106" s="484"/>
      <c r="W106" s="517"/>
      <c r="X106" s="185"/>
      <c r="Y106" s="185"/>
      <c r="Z106" s="526"/>
      <c r="AA106" s="517"/>
      <c r="AB106" s="185"/>
      <c r="AC106" s="185"/>
      <c r="AD106" s="526"/>
      <c r="AE106" s="6"/>
      <c r="AF106" s="185"/>
      <c r="AG106" s="185"/>
      <c r="AH106" s="6"/>
      <c r="AI106" s="484"/>
      <c r="AJ106" s="484"/>
      <c r="AK106" s="484"/>
      <c r="AL106" s="484"/>
      <c r="AM106" s="182"/>
    </row>
    <row r="107" spans="1:39" x14ac:dyDescent="0.25">
      <c r="A107" s="246"/>
      <c r="B107" s="215" t="s">
        <v>248</v>
      </c>
      <c r="C107" s="215"/>
      <c r="D107" s="215"/>
      <c r="E107" s="13" t="s">
        <v>249</v>
      </c>
      <c r="F107" s="484">
        <v>1</v>
      </c>
      <c r="G107" s="488" t="s">
        <v>179</v>
      </c>
      <c r="H107" s="483" t="s">
        <v>180</v>
      </c>
      <c r="I107" s="151">
        <v>25</v>
      </c>
      <c r="J107" s="491" t="s">
        <v>150</v>
      </c>
      <c r="K107" s="185"/>
      <c r="L107" s="586" t="s">
        <v>339</v>
      </c>
      <c r="M107" s="523" t="s">
        <v>27</v>
      </c>
      <c r="N107" s="484"/>
      <c r="O107" s="484" t="s">
        <v>29</v>
      </c>
      <c r="P107" s="484"/>
      <c r="Q107" s="544" t="s">
        <v>342</v>
      </c>
      <c r="R107" s="573">
        <v>44930</v>
      </c>
      <c r="S107" s="588" t="s">
        <v>27</v>
      </c>
      <c r="T107" s="484" t="s">
        <v>28</v>
      </c>
      <c r="U107" s="149"/>
      <c r="V107" s="484" t="s">
        <v>30</v>
      </c>
      <c r="W107" s="520"/>
      <c r="Z107" s="521"/>
      <c r="AA107" s="520"/>
      <c r="AD107" s="521"/>
      <c r="AM107" s="182"/>
    </row>
    <row r="108" spans="1:39" x14ac:dyDescent="0.25">
      <c r="A108" s="246"/>
      <c r="B108" s="215"/>
      <c r="C108" s="215">
        <v>16</v>
      </c>
      <c r="D108" s="215">
        <v>4</v>
      </c>
      <c r="E108" s="583" t="s">
        <v>343</v>
      </c>
      <c r="F108" s="484">
        <v>2</v>
      </c>
      <c r="G108" s="501" t="s">
        <v>179</v>
      </c>
      <c r="H108" s="351" t="s">
        <v>182</v>
      </c>
      <c r="I108" s="151">
        <v>25</v>
      </c>
      <c r="J108" s="494"/>
      <c r="K108" s="185"/>
      <c r="L108" s="185"/>
      <c r="M108" s="525"/>
      <c r="N108" s="185"/>
      <c r="O108" s="185"/>
      <c r="P108" s="185"/>
      <c r="Q108" s="544" t="s">
        <v>334</v>
      </c>
      <c r="R108" s="538"/>
      <c r="S108" s="517"/>
      <c r="T108" s="484"/>
      <c r="U108" s="149"/>
      <c r="V108" s="484"/>
      <c r="W108" s="517"/>
      <c r="X108" s="484" t="s">
        <v>28</v>
      </c>
      <c r="Y108" s="149"/>
      <c r="Z108" s="524" t="s">
        <v>30</v>
      </c>
      <c r="AA108" s="517"/>
      <c r="AB108" s="484" t="s">
        <v>28</v>
      </c>
      <c r="AC108" s="149"/>
      <c r="AD108" s="524" t="s">
        <v>30</v>
      </c>
      <c r="AE108" s="182"/>
      <c r="AF108" s="185"/>
      <c r="AG108" s="185"/>
      <c r="AH108" s="182"/>
      <c r="AI108" s="149"/>
      <c r="AJ108" s="484"/>
      <c r="AK108" s="149"/>
      <c r="AL108" s="484"/>
      <c r="AM108" s="182"/>
    </row>
    <row r="109" spans="1:39" x14ac:dyDescent="0.25">
      <c r="A109" s="246"/>
      <c r="B109" s="215" t="s">
        <v>258</v>
      </c>
      <c r="C109" s="215">
        <v>14</v>
      </c>
      <c r="D109" s="215">
        <v>4</v>
      </c>
      <c r="E109" s="13" t="s">
        <v>259</v>
      </c>
      <c r="F109" s="5">
        <v>1</v>
      </c>
      <c r="G109" s="488" t="s">
        <v>177</v>
      </c>
      <c r="H109" s="482" t="s">
        <v>178</v>
      </c>
      <c r="I109" s="151">
        <v>25</v>
      </c>
      <c r="J109" s="179" t="s">
        <v>167</v>
      </c>
      <c r="K109" s="178"/>
      <c r="L109" s="178"/>
      <c r="M109" s="517"/>
      <c r="N109" s="149" t="s">
        <v>28</v>
      </c>
      <c r="O109" s="149"/>
      <c r="P109" s="149" t="s">
        <v>30</v>
      </c>
      <c r="Q109" s="563" t="s">
        <v>288</v>
      </c>
      <c r="R109" s="569"/>
      <c r="S109" s="517"/>
      <c r="T109" s="149" t="s">
        <v>28</v>
      </c>
      <c r="U109" s="149"/>
      <c r="V109" s="149" t="s">
        <v>30</v>
      </c>
      <c r="W109" s="517"/>
      <c r="X109" s="185"/>
      <c r="Y109" s="185"/>
      <c r="Z109" s="526"/>
      <c r="AA109" s="517"/>
      <c r="AB109" s="185"/>
      <c r="AC109" s="185"/>
      <c r="AD109" s="526"/>
      <c r="AE109" s="6"/>
      <c r="AF109" s="185"/>
      <c r="AG109" s="185"/>
      <c r="AM109" s="182"/>
    </row>
    <row r="110" spans="1:39" x14ac:dyDescent="0.25">
      <c r="A110" s="246"/>
      <c r="B110" s="228" t="s">
        <v>252</v>
      </c>
      <c r="C110" s="228"/>
      <c r="D110" s="228"/>
      <c r="E110" s="485" t="s">
        <v>253</v>
      </c>
      <c r="F110" s="227">
        <v>1</v>
      </c>
      <c r="G110" s="486" t="s">
        <v>195</v>
      </c>
      <c r="H110" s="350" t="s">
        <v>196</v>
      </c>
      <c r="I110" s="151">
        <v>25</v>
      </c>
      <c r="J110" s="179" t="s">
        <v>282</v>
      </c>
      <c r="K110" s="178"/>
      <c r="L110" s="178"/>
      <c r="M110" s="516"/>
      <c r="N110" s="227" t="s">
        <v>28</v>
      </c>
      <c r="O110" s="227"/>
      <c r="P110" s="227" t="s">
        <v>30</v>
      </c>
      <c r="Q110" s="542" t="s">
        <v>331</v>
      </c>
      <c r="R110" s="571"/>
      <c r="S110" s="516"/>
      <c r="T110" s="227" t="s">
        <v>28</v>
      </c>
      <c r="U110" s="227"/>
      <c r="V110" s="227" t="s">
        <v>30</v>
      </c>
      <c r="W110" s="517"/>
      <c r="X110" s="178"/>
      <c r="Y110" s="178"/>
      <c r="Z110" s="519"/>
      <c r="AA110" s="517"/>
      <c r="AB110" s="178"/>
      <c r="AC110" s="178"/>
      <c r="AD110" s="519"/>
      <c r="AE110" s="142"/>
      <c r="AF110" s="178"/>
      <c r="AG110" s="178"/>
      <c r="AH110" s="142"/>
      <c r="AI110" s="142"/>
      <c r="AJ110" s="142"/>
      <c r="AK110" s="142"/>
      <c r="AL110" s="142"/>
      <c r="AM110" s="182"/>
    </row>
    <row r="111" spans="1:39" x14ac:dyDescent="0.25">
      <c r="A111" s="246"/>
      <c r="B111" s="188">
        <v>15.1</v>
      </c>
      <c r="C111" s="188">
        <v>15.1</v>
      </c>
      <c r="D111" s="188">
        <v>4</v>
      </c>
      <c r="E111" s="495" t="s">
        <v>255</v>
      </c>
      <c r="F111" s="107">
        <v>1</v>
      </c>
      <c r="G111" s="496" t="s">
        <v>202</v>
      </c>
      <c r="H111" s="499" t="s">
        <v>203</v>
      </c>
      <c r="I111" s="153">
        <v>50</v>
      </c>
      <c r="J111" s="498" t="s">
        <v>173</v>
      </c>
      <c r="K111" s="450"/>
      <c r="L111" s="450"/>
      <c r="M111" s="529" t="s">
        <v>27</v>
      </c>
      <c r="N111" s="500"/>
      <c r="O111" s="500" t="s">
        <v>29</v>
      </c>
      <c r="P111" s="500"/>
      <c r="Q111" s="565" t="s">
        <v>288</v>
      </c>
      <c r="R111" s="575"/>
      <c r="S111" s="529" t="s">
        <v>27</v>
      </c>
      <c r="T111" s="500"/>
      <c r="U111" s="500" t="s">
        <v>29</v>
      </c>
      <c r="V111" s="500"/>
      <c r="W111" s="136"/>
      <c r="X111" s="450"/>
      <c r="Y111" s="450"/>
      <c r="Z111" s="533"/>
      <c r="AA111" s="136"/>
      <c r="AB111" s="450"/>
      <c r="AC111" s="450"/>
      <c r="AD111" s="533"/>
      <c r="AE111" s="187"/>
      <c r="AF111" s="450"/>
      <c r="AG111" s="450"/>
      <c r="AM111" s="182"/>
    </row>
    <row r="112" spans="1:39" x14ac:dyDescent="0.25">
      <c r="A112" s="246"/>
      <c r="B112" s="228"/>
      <c r="C112" s="215">
        <v>14</v>
      </c>
      <c r="D112" s="215">
        <v>4</v>
      </c>
      <c r="E112" s="477" t="s">
        <v>237</v>
      </c>
      <c r="F112" s="133">
        <v>1</v>
      </c>
      <c r="G112" s="478" t="s">
        <v>158</v>
      </c>
      <c r="H112" s="490" t="s">
        <v>156</v>
      </c>
      <c r="I112" s="151">
        <v>25</v>
      </c>
      <c r="J112" s="494"/>
      <c r="K112" s="185"/>
      <c r="L112" s="185"/>
      <c r="M112" s="594"/>
      <c r="N112" s="595"/>
      <c r="O112" s="595"/>
      <c r="P112" s="595"/>
      <c r="Q112" s="564" t="s">
        <v>322</v>
      </c>
      <c r="R112" s="574"/>
      <c r="S112" s="132"/>
      <c r="T112" s="133" t="s">
        <v>28</v>
      </c>
      <c r="U112" s="133"/>
      <c r="V112" s="133" t="s">
        <v>30</v>
      </c>
      <c r="W112" s="517"/>
      <c r="X112" s="178"/>
      <c r="Y112" s="178"/>
      <c r="Z112" s="519"/>
      <c r="AA112" s="517"/>
      <c r="AB112" s="178"/>
      <c r="AC112" s="178"/>
      <c r="AD112" s="519"/>
      <c r="AE112" s="142"/>
      <c r="AF112" s="178"/>
      <c r="AG112" s="178"/>
      <c r="AH112" s="142"/>
      <c r="AI112" s="142"/>
      <c r="AJ112" s="142"/>
      <c r="AK112" s="142"/>
      <c r="AL112" s="142"/>
      <c r="AM112" s="182"/>
    </row>
    <row r="113" spans="1:39" x14ac:dyDescent="0.25">
      <c r="A113" s="246"/>
      <c r="B113" s="215">
        <v>1</v>
      </c>
      <c r="C113" s="215">
        <v>1</v>
      </c>
      <c r="D113" s="215">
        <v>1</v>
      </c>
      <c r="E113" s="13" t="s">
        <v>211</v>
      </c>
      <c r="F113" s="149">
        <v>1</v>
      </c>
      <c r="G113" s="488" t="s">
        <v>53</v>
      </c>
      <c r="H113" s="482" t="s">
        <v>54</v>
      </c>
      <c r="I113" s="151">
        <v>25</v>
      </c>
      <c r="J113" s="179" t="s">
        <v>282</v>
      </c>
      <c r="K113" s="178"/>
      <c r="L113" s="178"/>
      <c r="M113" s="119" t="s">
        <v>27</v>
      </c>
      <c r="N113" s="135" t="s">
        <v>28</v>
      </c>
      <c r="O113" s="5" t="s">
        <v>29</v>
      </c>
      <c r="P113" s="581" t="s">
        <v>30</v>
      </c>
      <c r="Q113" s="563" t="s">
        <v>288</v>
      </c>
      <c r="R113" s="536"/>
      <c r="S113" s="119" t="s">
        <v>27</v>
      </c>
      <c r="T113" s="135" t="s">
        <v>28</v>
      </c>
      <c r="U113" s="5" t="s">
        <v>29</v>
      </c>
      <c r="V113" s="581" t="s">
        <v>30</v>
      </c>
      <c r="W113" s="517"/>
      <c r="X113" s="178"/>
      <c r="Y113" s="178"/>
      <c r="Z113" s="519"/>
      <c r="AA113" s="517"/>
      <c r="AB113" s="178"/>
      <c r="AC113" s="178"/>
      <c r="AD113" s="519"/>
      <c r="AE113" s="6"/>
      <c r="AF113" s="178"/>
      <c r="AG113" s="178"/>
      <c r="AH113" s="5"/>
      <c r="AI113" s="149"/>
      <c r="AJ113" s="149"/>
      <c r="AK113" s="149"/>
      <c r="AL113" s="149"/>
      <c r="AM113" s="182"/>
    </row>
    <row r="114" spans="1:39" x14ac:dyDescent="0.25">
      <c r="A114" s="246"/>
      <c r="B114" s="215"/>
      <c r="C114" s="215">
        <v>12</v>
      </c>
      <c r="D114" s="215">
        <v>3</v>
      </c>
      <c r="E114" s="477" t="s">
        <v>244</v>
      </c>
      <c r="F114" s="133">
        <v>1</v>
      </c>
      <c r="G114" s="478" t="s">
        <v>164</v>
      </c>
      <c r="H114" s="490" t="s">
        <v>165</v>
      </c>
      <c r="I114" s="151">
        <v>25</v>
      </c>
      <c r="J114" s="179"/>
      <c r="K114" s="178"/>
      <c r="L114" s="586" t="s">
        <v>339</v>
      </c>
      <c r="M114" s="591"/>
      <c r="N114" s="437"/>
      <c r="O114" s="437"/>
      <c r="P114" s="437"/>
      <c r="Q114" s="582" t="s">
        <v>344</v>
      </c>
      <c r="R114" s="574"/>
      <c r="S114" s="517" t="s">
        <v>27</v>
      </c>
      <c r="T114" s="133"/>
      <c r="U114" s="149" t="s">
        <v>29</v>
      </c>
      <c r="V114" s="133"/>
      <c r="W114" s="517" t="s">
        <v>27</v>
      </c>
      <c r="X114" s="133" t="s">
        <v>28</v>
      </c>
      <c r="Y114" s="149" t="s">
        <v>29</v>
      </c>
      <c r="Z114" s="541" t="s">
        <v>30</v>
      </c>
      <c r="AA114" s="517" t="s">
        <v>27</v>
      </c>
      <c r="AB114" s="133" t="s">
        <v>28</v>
      </c>
      <c r="AC114" s="149" t="s">
        <v>29</v>
      </c>
      <c r="AD114" s="541" t="s">
        <v>30</v>
      </c>
      <c r="AE114" s="180"/>
      <c r="AF114" s="178"/>
      <c r="AG114" s="178"/>
      <c r="AH114" s="180"/>
      <c r="AI114" s="149"/>
      <c r="AJ114" s="133"/>
      <c r="AK114" s="149"/>
      <c r="AL114" s="133"/>
      <c r="AM114" s="182"/>
    </row>
    <row r="115" spans="1:39" x14ac:dyDescent="0.25">
      <c r="A115" s="441"/>
      <c r="B115" s="228"/>
      <c r="C115" s="307">
        <v>5</v>
      </c>
      <c r="D115" s="307">
        <v>2</v>
      </c>
      <c r="E115" s="506"/>
      <c r="F115" s="128"/>
      <c r="G115" s="507" t="s">
        <v>224</v>
      </c>
      <c r="H115" s="508" t="s">
        <v>225</v>
      </c>
      <c r="I115" s="151">
        <v>25</v>
      </c>
      <c r="J115" s="494"/>
      <c r="K115" s="185"/>
      <c r="L115" s="185"/>
      <c r="M115" s="525"/>
      <c r="N115" s="185"/>
      <c r="O115" s="185"/>
      <c r="P115" s="185"/>
      <c r="Q115" s="567"/>
      <c r="R115" s="577"/>
      <c r="S115" s="134" t="s">
        <v>27</v>
      </c>
      <c r="T115" s="135"/>
      <c r="U115" s="135" t="s">
        <v>29</v>
      </c>
      <c r="V115" s="135"/>
      <c r="W115" s="517"/>
      <c r="X115" s="178"/>
      <c r="Y115" s="178"/>
      <c r="Z115" s="528"/>
      <c r="AA115" s="517"/>
      <c r="AB115" s="178"/>
      <c r="AC115" s="178"/>
      <c r="AD115" s="528"/>
      <c r="AE115" s="182"/>
      <c r="AF115" s="142"/>
      <c r="AG115" s="142"/>
      <c r="AH115" s="142"/>
      <c r="AI115" s="142"/>
      <c r="AJ115" s="149"/>
      <c r="AK115" s="484"/>
      <c r="AL115" s="149"/>
      <c r="AM115" s="484"/>
    </row>
    <row r="116" spans="1:39" x14ac:dyDescent="0.25">
      <c r="A116" s="246"/>
      <c r="B116" s="228"/>
      <c r="C116" s="309">
        <v>8</v>
      </c>
      <c r="D116" s="309">
        <v>2</v>
      </c>
      <c r="E116" s="506"/>
      <c r="F116" s="128"/>
      <c r="G116" s="507" t="s">
        <v>146</v>
      </c>
      <c r="H116" s="508" t="s">
        <v>233</v>
      </c>
      <c r="I116" s="151">
        <v>25</v>
      </c>
      <c r="J116" s="179"/>
      <c r="K116" s="178"/>
      <c r="L116" s="178"/>
      <c r="M116" s="518"/>
      <c r="N116" s="178"/>
      <c r="O116" s="178"/>
      <c r="P116" s="178"/>
      <c r="Q116" s="567"/>
      <c r="R116" s="577"/>
      <c r="S116" s="134"/>
      <c r="T116" s="135" t="s">
        <v>28</v>
      </c>
      <c r="U116" s="135"/>
      <c r="V116" s="135" t="s">
        <v>30</v>
      </c>
      <c r="W116" s="517"/>
      <c r="X116" s="178"/>
      <c r="Y116" s="178"/>
      <c r="Z116" s="519"/>
      <c r="AA116" s="517"/>
      <c r="AB116" s="178"/>
      <c r="AC116" s="178"/>
      <c r="AD116" s="519"/>
      <c r="AE116" s="435"/>
      <c r="AF116" s="178"/>
      <c r="AG116" s="178"/>
      <c r="AH116" s="435"/>
      <c r="AI116" s="135"/>
      <c r="AJ116" s="135"/>
      <c r="AK116" s="135"/>
      <c r="AL116" s="135"/>
      <c r="AM116" s="182"/>
    </row>
    <row r="117" spans="1:39" x14ac:dyDescent="0.25">
      <c r="A117" s="441"/>
      <c r="B117" s="228"/>
      <c r="C117" s="309">
        <v>10</v>
      </c>
      <c r="D117" s="309">
        <v>3</v>
      </c>
      <c r="E117" s="506"/>
      <c r="F117" s="128"/>
      <c r="G117" s="507" t="s">
        <v>146</v>
      </c>
      <c r="H117" s="508" t="s">
        <v>240</v>
      </c>
      <c r="I117" s="151">
        <v>25</v>
      </c>
      <c r="J117" s="179"/>
      <c r="K117" s="178"/>
      <c r="L117" s="178"/>
      <c r="M117" s="518"/>
      <c r="N117" s="178"/>
      <c r="O117" s="178"/>
      <c r="P117" s="178"/>
      <c r="Q117" s="567"/>
      <c r="R117" s="577"/>
      <c r="S117" s="134"/>
      <c r="T117" s="135" t="s">
        <v>28</v>
      </c>
      <c r="U117" s="135"/>
      <c r="V117" s="135" t="s">
        <v>30</v>
      </c>
      <c r="W117" s="517"/>
      <c r="X117" s="178"/>
      <c r="Y117" s="178"/>
      <c r="Z117" s="519"/>
      <c r="AA117" s="517"/>
      <c r="AB117" s="178"/>
      <c r="AC117" s="178"/>
      <c r="AD117" s="519"/>
      <c r="AE117" s="435"/>
      <c r="AF117" s="178"/>
      <c r="AG117" s="178"/>
      <c r="AH117" s="435"/>
      <c r="AI117" s="135"/>
      <c r="AJ117" s="135"/>
      <c r="AK117" s="135"/>
      <c r="AL117" s="135"/>
      <c r="AM117" s="182"/>
    </row>
    <row r="118" spans="1:39" x14ac:dyDescent="0.25">
      <c r="A118" s="246"/>
      <c r="B118" s="228"/>
      <c r="C118" s="309">
        <v>9</v>
      </c>
      <c r="D118" s="309">
        <v>3</v>
      </c>
      <c r="E118" s="509"/>
      <c r="F118" s="5"/>
      <c r="G118" s="488" t="s">
        <v>224</v>
      </c>
      <c r="H118" s="29" t="s">
        <v>243</v>
      </c>
      <c r="I118" s="151">
        <v>25</v>
      </c>
      <c r="J118" s="494"/>
      <c r="K118" s="185"/>
      <c r="L118" s="185"/>
      <c r="M118" s="525"/>
      <c r="N118" s="185"/>
      <c r="O118" s="185"/>
      <c r="P118" s="185"/>
      <c r="Q118" s="563"/>
      <c r="R118" s="569"/>
      <c r="S118" s="134" t="s">
        <v>27</v>
      </c>
      <c r="T118" s="135"/>
      <c r="U118" s="135" t="s">
        <v>29</v>
      </c>
      <c r="V118" s="135"/>
      <c r="W118" s="517"/>
      <c r="X118" s="185"/>
      <c r="Y118" s="185"/>
      <c r="Z118" s="526"/>
      <c r="AA118" s="517"/>
      <c r="AB118" s="185"/>
      <c r="AC118" s="185"/>
      <c r="AD118" s="526"/>
      <c r="AE118" s="6"/>
      <c r="AF118" s="185"/>
      <c r="AG118" s="185"/>
      <c r="AH118" s="6"/>
      <c r="AI118" s="135"/>
      <c r="AJ118" s="135"/>
      <c r="AK118" s="135"/>
      <c r="AL118" s="135"/>
      <c r="AM118" s="182"/>
    </row>
    <row r="119" spans="1:39" x14ac:dyDescent="0.25">
      <c r="A119" s="246"/>
      <c r="B119" s="215">
        <v>12</v>
      </c>
      <c r="C119" s="215"/>
      <c r="D119" s="215"/>
      <c r="E119" s="510"/>
      <c r="F119" s="13"/>
      <c r="G119" s="488" t="s">
        <v>146</v>
      </c>
      <c r="H119" s="482" t="s">
        <v>161</v>
      </c>
      <c r="I119" s="151">
        <v>25</v>
      </c>
      <c r="J119" s="179"/>
      <c r="K119" s="178"/>
      <c r="L119" s="178"/>
      <c r="M119" s="517"/>
      <c r="N119" s="149" t="s">
        <v>28</v>
      </c>
      <c r="O119" s="149"/>
      <c r="P119" s="149" t="s">
        <v>30</v>
      </c>
      <c r="Q119" s="543"/>
      <c r="R119" s="536"/>
      <c r="S119" s="520"/>
      <c r="W119" s="520"/>
      <c r="Z119" s="521"/>
      <c r="AA119" s="520"/>
      <c r="AD119" s="521"/>
      <c r="AM119" s="182"/>
    </row>
    <row r="120" spans="1:39" x14ac:dyDescent="0.25">
      <c r="A120" s="147"/>
      <c r="B120" s="333"/>
      <c r="C120" s="333"/>
      <c r="D120" s="333"/>
      <c r="E120" s="318"/>
      <c r="F120" s="334"/>
      <c r="G120" s="319"/>
      <c r="H120" s="318"/>
      <c r="I120" s="318"/>
      <c r="J120" s="319"/>
      <c r="K120" s="334"/>
      <c r="L120" s="334"/>
      <c r="M120" s="534"/>
      <c r="N120" s="535"/>
      <c r="O120" s="535"/>
      <c r="P120" s="535"/>
      <c r="Q120" s="568"/>
      <c r="R120" s="578"/>
      <c r="S120" s="554"/>
      <c r="T120" s="555"/>
      <c r="U120" s="555"/>
      <c r="V120" s="555"/>
      <c r="W120" s="554"/>
      <c r="X120" s="555"/>
      <c r="Y120" s="555"/>
      <c r="Z120" s="551"/>
      <c r="AA120" s="554"/>
      <c r="AB120" s="555"/>
      <c r="AC120" s="555"/>
      <c r="AD120" s="551"/>
      <c r="AM120" s="296"/>
    </row>
    <row r="121" spans="1:39" x14ac:dyDescent="0.25">
      <c r="B121" s="281"/>
      <c r="C121" s="281"/>
      <c r="D121" s="281"/>
      <c r="E121" s="142"/>
      <c r="F121" s="142"/>
      <c r="G121" s="142"/>
      <c r="H121" s="142"/>
      <c r="I121" s="142"/>
      <c r="J121" s="295"/>
      <c r="K121" s="295"/>
      <c r="L121" s="295"/>
      <c r="M121" s="142"/>
      <c r="N121" s="142"/>
      <c r="O121" s="142"/>
      <c r="P121" s="142"/>
      <c r="Q121" s="142"/>
      <c r="R121" s="142"/>
      <c r="S121" s="142"/>
      <c r="T121" s="142"/>
      <c r="U121" s="142"/>
      <c r="V121" s="142"/>
      <c r="W121" s="287"/>
      <c r="X121" s="287"/>
      <c r="Y121" s="287"/>
      <c r="Z121" s="287"/>
      <c r="AA121" s="287"/>
      <c r="AB121" s="287"/>
      <c r="AC121" s="287"/>
      <c r="AD121" s="287"/>
      <c r="AE121" s="149"/>
      <c r="AF121" s="287"/>
      <c r="AG121" s="287"/>
      <c r="AH121" s="142"/>
      <c r="AI121" s="142"/>
      <c r="AJ121" s="292"/>
      <c r="AK121" s="15"/>
      <c r="AL121" s="124"/>
      <c r="AM121" s="322"/>
    </row>
    <row r="122" spans="1:39" x14ac:dyDescent="0.25">
      <c r="A122" s="15"/>
      <c r="B122" s="281"/>
      <c r="C122" s="281"/>
      <c r="D122" s="281"/>
      <c r="E122" s="142"/>
      <c r="F122" s="142"/>
      <c r="G122" s="142"/>
      <c r="H122" s="142"/>
      <c r="I122" s="142"/>
      <c r="J122" s="295"/>
      <c r="K122" s="295"/>
      <c r="L122" s="295"/>
      <c r="M122" s="142"/>
      <c r="N122" s="142"/>
      <c r="O122" s="142"/>
      <c r="P122" s="142"/>
      <c r="Q122" s="142"/>
      <c r="R122" s="142"/>
      <c r="S122" s="142"/>
      <c r="T122" s="142"/>
      <c r="U122" s="142"/>
      <c r="V122" s="142"/>
      <c r="W122" s="287"/>
      <c r="X122" s="287"/>
      <c r="Y122" s="287"/>
      <c r="Z122" s="287"/>
      <c r="AA122" s="287"/>
      <c r="AB122" s="287"/>
      <c r="AC122" s="287"/>
      <c r="AD122" s="287"/>
      <c r="AE122" s="149"/>
      <c r="AF122" s="287"/>
      <c r="AG122" s="287"/>
      <c r="AH122" s="142"/>
      <c r="AI122" s="142"/>
      <c r="AJ122" s="292"/>
      <c r="AK122" s="15"/>
      <c r="AL122" s="124"/>
      <c r="AM122" s="322"/>
    </row>
    <row r="123" spans="1:39" x14ac:dyDescent="0.25">
      <c r="B123" s="281"/>
      <c r="C123" s="281"/>
      <c r="D123" s="281"/>
      <c r="E123" s="142"/>
      <c r="F123" s="142"/>
      <c r="G123" s="142"/>
      <c r="H123" s="142"/>
      <c r="I123" s="142"/>
      <c r="J123" s="295"/>
      <c r="K123" s="295"/>
      <c r="L123" s="295"/>
      <c r="M123" s="142"/>
      <c r="N123" s="142"/>
      <c r="O123" s="142"/>
      <c r="P123" s="142"/>
      <c r="Q123" s="142"/>
      <c r="R123" s="142"/>
      <c r="S123" s="142"/>
      <c r="T123" s="142"/>
      <c r="U123" s="142"/>
      <c r="V123" s="142"/>
      <c r="W123" s="287"/>
      <c r="X123" s="287"/>
      <c r="Y123" s="287"/>
      <c r="Z123" s="287"/>
      <c r="AA123" s="287"/>
      <c r="AB123" s="287"/>
      <c r="AC123" s="287"/>
      <c r="AD123" s="287"/>
      <c r="AE123" s="149"/>
      <c r="AF123" s="287"/>
      <c r="AG123" s="287"/>
      <c r="AH123" s="142"/>
      <c r="AI123" s="142"/>
      <c r="AJ123" s="292"/>
      <c r="AK123" s="15"/>
      <c r="AL123" s="124"/>
      <c r="AM123" s="322"/>
    </row>
    <row r="124" spans="1:39" x14ac:dyDescent="0.25">
      <c r="B124" s="281"/>
      <c r="C124" s="281"/>
      <c r="D124" s="281"/>
      <c r="E124" s="142"/>
      <c r="F124" s="142"/>
      <c r="G124" s="142"/>
      <c r="H124" s="142"/>
      <c r="I124" s="142"/>
      <c r="J124" s="295"/>
      <c r="K124" s="295"/>
      <c r="L124" s="295"/>
      <c r="M124" s="142"/>
      <c r="N124" s="142"/>
      <c r="O124" s="142"/>
      <c r="P124" s="142"/>
      <c r="Q124" s="142"/>
      <c r="R124" s="142"/>
      <c r="S124" s="142"/>
      <c r="T124" s="142"/>
      <c r="U124" s="142"/>
      <c r="V124" s="142"/>
      <c r="W124" s="287"/>
      <c r="X124" s="287"/>
      <c r="Y124" s="287"/>
      <c r="Z124" s="287"/>
      <c r="AA124" s="287"/>
      <c r="AB124" s="287"/>
      <c r="AC124" s="287"/>
      <c r="AD124" s="287"/>
      <c r="AE124" s="149"/>
      <c r="AF124" s="287"/>
      <c r="AG124" s="287"/>
      <c r="AH124" s="142"/>
      <c r="AI124" s="142"/>
      <c r="AJ124" s="292"/>
      <c r="AK124" s="15"/>
      <c r="AL124" s="124"/>
      <c r="AM124" s="322"/>
    </row>
    <row r="125" spans="1:39" x14ac:dyDescent="0.25">
      <c r="B125" s="142"/>
      <c r="C125" s="142"/>
      <c r="D125" s="142"/>
      <c r="E125" s="335" t="s">
        <v>345</v>
      </c>
      <c r="F125" s="142"/>
      <c r="G125" s="142" t="s">
        <v>346</v>
      </c>
      <c r="H125" s="142"/>
      <c r="I125" s="142"/>
      <c r="J125" s="142"/>
      <c r="K125" s="142"/>
      <c r="L125" s="142"/>
      <c r="M125" s="142"/>
      <c r="N125" s="142"/>
      <c r="O125" s="142"/>
      <c r="P125" s="142"/>
      <c r="Q125" s="142"/>
      <c r="R125" s="142"/>
      <c r="S125" s="142"/>
      <c r="T125" s="142"/>
      <c r="U125" s="142"/>
      <c r="V125" s="142"/>
      <c r="W125" s="142"/>
      <c r="X125" s="142"/>
      <c r="Y125" s="142"/>
      <c r="Z125" s="142"/>
      <c r="AA125" s="142"/>
      <c r="AB125" s="142"/>
      <c r="AC125" s="142"/>
      <c r="AD125" s="142"/>
      <c r="AE125" s="142"/>
      <c r="AF125" s="142"/>
      <c r="AG125" s="142"/>
      <c r="AH125" s="142"/>
      <c r="AI125" s="142"/>
      <c r="AJ125" s="142"/>
      <c r="AK125" s="142"/>
      <c r="AL125" s="6"/>
      <c r="AM125" s="6"/>
    </row>
    <row r="126" spans="1:39" x14ac:dyDescent="0.25">
      <c r="B126" s="142"/>
      <c r="C126" s="142"/>
      <c r="D126" s="142"/>
      <c r="E126" s="336" t="s">
        <v>3</v>
      </c>
      <c r="F126" s="142"/>
      <c r="G126" s="142" t="s">
        <v>347</v>
      </c>
      <c r="H126" s="142"/>
      <c r="I126" s="142"/>
      <c r="J126" s="142"/>
      <c r="K126" s="142"/>
      <c r="L126" s="142"/>
      <c r="M126" s="142"/>
      <c r="N126" s="142"/>
      <c r="O126" s="142"/>
      <c r="P126" s="142"/>
      <c r="Q126" s="142"/>
      <c r="R126" s="142"/>
      <c r="S126" s="142"/>
      <c r="T126" s="142"/>
      <c r="U126" s="142"/>
      <c r="V126" s="142"/>
      <c r="W126" s="142"/>
      <c r="X126" s="142"/>
      <c r="Y126" s="142"/>
      <c r="Z126" s="142"/>
      <c r="AA126" s="142"/>
      <c r="AB126" s="142"/>
      <c r="AC126" s="142"/>
      <c r="AD126" s="142"/>
      <c r="AE126" s="142"/>
      <c r="AF126" s="142"/>
      <c r="AG126" s="142"/>
      <c r="AH126" s="142"/>
      <c r="AI126" s="142"/>
      <c r="AJ126" s="142"/>
      <c r="AK126" s="142"/>
      <c r="AL126" s="337"/>
      <c r="AM126" s="246"/>
    </row>
    <row r="127" spans="1:39" x14ac:dyDescent="0.25">
      <c r="B127" s="142"/>
      <c r="C127" s="142"/>
      <c r="D127" s="142"/>
      <c r="E127" s="338" t="s">
        <v>348</v>
      </c>
      <c r="F127" s="142"/>
      <c r="G127" s="339" t="s">
        <v>349</v>
      </c>
      <c r="H127" s="142"/>
      <c r="I127" s="142"/>
      <c r="J127" s="142"/>
      <c r="K127" s="142"/>
      <c r="L127" s="142"/>
      <c r="M127" s="142"/>
      <c r="N127" s="142"/>
      <c r="O127" s="142"/>
      <c r="P127" s="142"/>
      <c r="Q127" s="142"/>
      <c r="R127" s="142"/>
      <c r="S127" s="142"/>
      <c r="T127" s="142"/>
      <c r="U127" s="142"/>
      <c r="V127" s="142"/>
      <c r="W127" s="142"/>
      <c r="X127" s="142"/>
      <c r="Y127" s="142"/>
      <c r="Z127" s="142"/>
      <c r="AA127" s="142"/>
      <c r="AB127" s="142"/>
      <c r="AC127" s="142"/>
      <c r="AD127" s="142"/>
      <c r="AE127" s="142"/>
      <c r="AF127" s="142"/>
      <c r="AG127" s="142"/>
      <c r="AH127" s="142"/>
      <c r="AI127" s="142"/>
      <c r="AJ127" s="142"/>
      <c r="AK127" s="142"/>
      <c r="AL127" s="337"/>
      <c r="AM127" s="246"/>
    </row>
    <row r="128" spans="1:39" x14ac:dyDescent="0.25">
      <c r="B128" s="142"/>
      <c r="C128" s="142"/>
      <c r="D128" s="142"/>
      <c r="E128" s="340" t="s">
        <v>350</v>
      </c>
      <c r="F128" s="142"/>
      <c r="G128" s="341" t="s">
        <v>351</v>
      </c>
      <c r="H128" s="142"/>
      <c r="I128" s="142"/>
      <c r="J128" s="142"/>
      <c r="K128" s="142"/>
      <c r="L128" s="142"/>
      <c r="M128" s="142"/>
      <c r="N128" s="142"/>
      <c r="O128" s="142"/>
      <c r="P128" s="142"/>
      <c r="Q128" s="142"/>
      <c r="R128" s="142"/>
      <c r="S128" s="142"/>
      <c r="T128" s="142"/>
      <c r="U128" s="142"/>
      <c r="V128" s="142"/>
      <c r="W128" s="142"/>
      <c r="X128" s="142"/>
      <c r="Y128" s="142"/>
      <c r="Z128" s="142"/>
      <c r="AA128" s="142"/>
      <c r="AB128" s="142"/>
      <c r="AC128" s="142"/>
      <c r="AD128" s="142"/>
      <c r="AE128" s="142"/>
      <c r="AF128" s="142"/>
      <c r="AG128" s="142"/>
      <c r="AH128" s="142"/>
      <c r="AI128" s="142"/>
      <c r="AJ128" s="142"/>
      <c r="AK128" s="142"/>
      <c r="AL128" s="337"/>
      <c r="AM128" s="246"/>
    </row>
    <row r="129" spans="2:39" x14ac:dyDescent="0.25">
      <c r="B129" s="342"/>
      <c r="C129" s="342"/>
      <c r="D129" s="342"/>
      <c r="E129" s="178"/>
      <c r="F129" s="646"/>
      <c r="G129" s="646"/>
      <c r="H129" s="343"/>
      <c r="I129" s="343"/>
      <c r="J129" s="178"/>
      <c r="K129" s="178"/>
      <c r="L129" s="178"/>
      <c r="M129" s="344" t="s">
        <v>352</v>
      </c>
      <c r="N129" s="178"/>
      <c r="O129" s="178"/>
      <c r="P129" s="178"/>
      <c r="Q129" s="178"/>
      <c r="R129" s="178"/>
      <c r="T129" s="344"/>
      <c r="U129" s="178"/>
      <c r="V129" s="178"/>
      <c r="W129" s="178"/>
      <c r="X129" s="178"/>
      <c r="Y129" s="178"/>
      <c r="Z129" s="178"/>
      <c r="AA129" s="178"/>
      <c r="AB129" s="178"/>
      <c r="AC129" s="178"/>
      <c r="AD129" s="178"/>
      <c r="AE129" s="178"/>
      <c r="AF129" s="178"/>
      <c r="AG129" s="178"/>
      <c r="AH129" s="178"/>
      <c r="AI129" s="142"/>
      <c r="AJ129" s="142"/>
      <c r="AK129" s="142"/>
      <c r="AL129" s="337"/>
      <c r="AM129" s="246"/>
    </row>
    <row r="130" spans="2:39" x14ac:dyDescent="0.25">
      <c r="B130" s="342"/>
      <c r="C130" s="342"/>
      <c r="D130" s="342"/>
      <c r="E130" s="325" t="s">
        <v>318</v>
      </c>
      <c r="F130" s="345" t="s">
        <v>318</v>
      </c>
      <c r="G130" s="198"/>
      <c r="H130" s="201"/>
      <c r="M130" s="203" t="s">
        <v>27</v>
      </c>
      <c r="N130" s="204" t="s">
        <v>28</v>
      </c>
      <c r="O130" s="204" t="s">
        <v>29</v>
      </c>
      <c r="P130" s="204"/>
      <c r="Q130" s="204"/>
      <c r="R130" s="204"/>
      <c r="S130" s="204"/>
      <c r="T130" s="204"/>
      <c r="U130" s="199" t="s">
        <v>30</v>
      </c>
      <c r="V130" s="346" t="s">
        <v>318</v>
      </c>
      <c r="AE130" s="279"/>
      <c r="AJ130" s="142"/>
      <c r="AK130" s="142"/>
      <c r="AL130" s="16"/>
      <c r="AM130" s="281"/>
    </row>
    <row r="131" spans="2:39" x14ac:dyDescent="0.25">
      <c r="B131" s="342"/>
      <c r="C131" s="342"/>
      <c r="D131" s="342"/>
      <c r="E131" s="329" t="s">
        <v>353</v>
      </c>
      <c r="F131" s="347" t="s">
        <v>49</v>
      </c>
      <c r="G131" s="208" t="s">
        <v>210</v>
      </c>
      <c r="H131" s="211" t="s">
        <v>4</v>
      </c>
      <c r="M131" s="213" t="s">
        <v>318</v>
      </c>
      <c r="N131" s="214" t="s">
        <v>318</v>
      </c>
      <c r="O131" s="214" t="s">
        <v>318</v>
      </c>
      <c r="P131" s="214"/>
      <c r="Q131" s="214"/>
      <c r="R131" s="214"/>
      <c r="S131" s="214"/>
      <c r="T131" s="214"/>
      <c r="U131" s="209" t="s">
        <v>318</v>
      </c>
      <c r="V131" s="348" t="s">
        <v>354</v>
      </c>
      <c r="AE131" s="279"/>
      <c r="AJ131" s="142"/>
      <c r="AK131" s="142"/>
      <c r="AL131" s="16"/>
      <c r="AM131" s="281"/>
    </row>
    <row r="132" spans="2:39" x14ac:dyDescent="0.25">
      <c r="B132" s="142"/>
      <c r="C132" s="142"/>
      <c r="D132" s="142"/>
      <c r="E132" s="230" t="s">
        <v>211</v>
      </c>
      <c r="F132" s="126">
        <v>1</v>
      </c>
      <c r="G132" s="330" t="s">
        <v>53</v>
      </c>
      <c r="H132" s="349" t="s">
        <v>54</v>
      </c>
      <c r="M132" s="101" t="s">
        <v>27</v>
      </c>
      <c r="N132" s="126"/>
      <c r="O132" s="126" t="s">
        <v>29</v>
      </c>
      <c r="P132" s="126"/>
      <c r="Q132" s="126"/>
      <c r="R132" s="126"/>
      <c r="S132" s="126"/>
      <c r="T132" s="126"/>
      <c r="U132" s="235"/>
      <c r="V132" s="215">
        <v>1</v>
      </c>
      <c r="AE132" s="279"/>
      <c r="AJ132" s="142"/>
      <c r="AK132" s="142"/>
      <c r="AL132" s="16"/>
      <c r="AM132" s="281"/>
    </row>
    <row r="133" spans="2:39" x14ac:dyDescent="0.25">
      <c r="B133" s="142"/>
      <c r="C133" s="142"/>
      <c r="D133" s="142"/>
      <c r="E133" s="230" t="s">
        <v>212</v>
      </c>
      <c r="F133" s="126">
        <v>2</v>
      </c>
      <c r="G133" s="330" t="s">
        <v>56</v>
      </c>
      <c r="H133" s="349" t="s">
        <v>57</v>
      </c>
      <c r="M133" s="101" t="s">
        <v>27</v>
      </c>
      <c r="N133" s="126"/>
      <c r="O133" s="126" t="s">
        <v>29</v>
      </c>
      <c r="P133" s="126"/>
      <c r="Q133" s="126"/>
      <c r="R133" s="126"/>
      <c r="S133" s="126"/>
      <c r="T133" s="126"/>
      <c r="U133" s="235"/>
      <c r="V133" s="215">
        <v>1</v>
      </c>
      <c r="AE133" s="279"/>
      <c r="AJ133" s="142"/>
      <c r="AK133" s="142"/>
      <c r="AL133" s="16"/>
      <c r="AM133" s="281"/>
    </row>
    <row r="134" spans="2:39" x14ac:dyDescent="0.25">
      <c r="B134" s="142"/>
      <c r="C134" s="142"/>
      <c r="D134" s="142"/>
      <c r="E134" s="230" t="s">
        <v>213</v>
      </c>
      <c r="F134" s="126">
        <v>1</v>
      </c>
      <c r="G134" s="330" t="s">
        <v>59</v>
      </c>
      <c r="H134" s="349" t="s">
        <v>60</v>
      </c>
      <c r="M134" s="101"/>
      <c r="N134" s="126" t="s">
        <v>28</v>
      </c>
      <c r="O134" s="126"/>
      <c r="P134" s="126"/>
      <c r="Q134" s="126"/>
      <c r="R134" s="126"/>
      <c r="S134" s="126"/>
      <c r="T134" s="126"/>
      <c r="U134" s="235" t="s">
        <v>30</v>
      </c>
      <c r="V134" s="215">
        <v>2</v>
      </c>
      <c r="AE134" s="279"/>
      <c r="AJ134" s="142"/>
      <c r="AK134" s="142"/>
      <c r="AL134" s="16"/>
      <c r="AM134" s="281"/>
    </row>
    <row r="135" spans="2:39" x14ac:dyDescent="0.25">
      <c r="B135" s="142"/>
      <c r="C135" s="142"/>
      <c r="D135" s="142"/>
      <c r="E135" s="230" t="s">
        <v>214</v>
      </c>
      <c r="F135" s="126">
        <v>2</v>
      </c>
      <c r="G135" s="330" t="s">
        <v>62</v>
      </c>
      <c r="H135" s="349" t="s">
        <v>63</v>
      </c>
      <c r="M135" s="101"/>
      <c r="N135" s="126" t="s">
        <v>28</v>
      </c>
      <c r="O135" s="126"/>
      <c r="P135" s="126"/>
      <c r="Q135" s="126"/>
      <c r="R135" s="126"/>
      <c r="S135" s="126"/>
      <c r="T135" s="126"/>
      <c r="U135" s="235" t="s">
        <v>30</v>
      </c>
      <c r="V135" s="215">
        <v>2</v>
      </c>
      <c r="AE135" s="279"/>
      <c r="AJ135" s="142"/>
      <c r="AK135" s="142"/>
      <c r="AL135" s="16"/>
      <c r="AM135" s="281"/>
    </row>
    <row r="136" spans="2:39" x14ac:dyDescent="0.25">
      <c r="B136" s="142"/>
      <c r="C136" s="142"/>
      <c r="D136" s="142"/>
      <c r="E136" s="104" t="s">
        <v>215</v>
      </c>
      <c r="F136" s="148">
        <v>2</v>
      </c>
      <c r="G136" s="157" t="s">
        <v>65</v>
      </c>
      <c r="H136" s="350" t="s">
        <v>66</v>
      </c>
      <c r="M136" s="101" t="s">
        <v>27</v>
      </c>
      <c r="N136" s="126"/>
      <c r="O136" s="126" t="s">
        <v>29</v>
      </c>
      <c r="P136" s="126"/>
      <c r="Q136" s="126"/>
      <c r="R136" s="126"/>
      <c r="S136" s="126"/>
      <c r="T136" s="126"/>
      <c r="U136" s="235"/>
      <c r="V136" s="215">
        <v>3</v>
      </c>
      <c r="AE136" s="279"/>
      <c r="AJ136" s="142"/>
      <c r="AK136" s="142"/>
      <c r="AL136" s="16"/>
      <c r="AM136" s="281"/>
    </row>
    <row r="137" spans="2:39" x14ac:dyDescent="0.25">
      <c r="B137" s="142"/>
      <c r="C137" s="142"/>
      <c r="D137" s="142"/>
      <c r="E137" s="230" t="s">
        <v>217</v>
      </c>
      <c r="F137" s="126">
        <v>2</v>
      </c>
      <c r="G137" s="330" t="s">
        <v>72</v>
      </c>
      <c r="H137" s="349" t="s">
        <v>73</v>
      </c>
      <c r="M137" s="101" t="s">
        <v>27</v>
      </c>
      <c r="N137" s="126"/>
      <c r="O137" s="126" t="s">
        <v>29</v>
      </c>
      <c r="P137" s="126"/>
      <c r="Q137" s="126"/>
      <c r="R137" s="126"/>
      <c r="S137" s="126"/>
      <c r="T137" s="126"/>
      <c r="U137" s="235"/>
      <c r="V137" s="215">
        <v>3</v>
      </c>
      <c r="AE137" s="279"/>
      <c r="AJ137" s="142"/>
      <c r="AK137" s="142"/>
      <c r="AL137" s="16"/>
      <c r="AM137" s="281"/>
    </row>
    <row r="138" spans="2:39" x14ac:dyDescent="0.25">
      <c r="B138" s="142"/>
      <c r="C138" s="142"/>
      <c r="D138" s="142"/>
      <c r="E138" s="104" t="s">
        <v>218</v>
      </c>
      <c r="F138" s="148">
        <v>1</v>
      </c>
      <c r="G138" s="157" t="s">
        <v>77</v>
      </c>
      <c r="H138" s="350" t="s">
        <v>78</v>
      </c>
      <c r="M138" s="101"/>
      <c r="N138" s="126" t="s">
        <v>28</v>
      </c>
      <c r="O138" s="126"/>
      <c r="P138" s="126"/>
      <c r="Q138" s="126"/>
      <c r="R138" s="126"/>
      <c r="S138" s="126"/>
      <c r="T138" s="126"/>
      <c r="U138" s="235" t="s">
        <v>30</v>
      </c>
      <c r="V138" s="215">
        <v>4</v>
      </c>
      <c r="AE138" s="279"/>
      <c r="AJ138" s="142"/>
      <c r="AK138" s="142"/>
      <c r="AL138" s="16"/>
      <c r="AM138" s="281"/>
    </row>
    <row r="139" spans="2:39" x14ac:dyDescent="0.25">
      <c r="B139" s="142"/>
      <c r="C139" s="142"/>
      <c r="D139" s="142"/>
      <c r="E139" s="104" t="s">
        <v>220</v>
      </c>
      <c r="F139" s="148">
        <v>1</v>
      </c>
      <c r="G139" s="157" t="s">
        <v>85</v>
      </c>
      <c r="H139" s="350" t="s">
        <v>86</v>
      </c>
      <c r="M139" s="101"/>
      <c r="N139" s="126" t="s">
        <v>28</v>
      </c>
      <c r="O139" s="126"/>
      <c r="P139" s="126"/>
      <c r="Q139" s="126"/>
      <c r="R139" s="126"/>
      <c r="S139" s="126"/>
      <c r="T139" s="126"/>
      <c r="U139" s="235" t="s">
        <v>30</v>
      </c>
      <c r="V139" s="215">
        <v>4</v>
      </c>
      <c r="AE139" s="279"/>
      <c r="AJ139" s="142"/>
      <c r="AK139" s="142"/>
      <c r="AL139" s="16"/>
      <c r="AM139" s="281"/>
    </row>
    <row r="140" spans="2:39" x14ac:dyDescent="0.25">
      <c r="B140" s="142"/>
      <c r="C140" s="142"/>
      <c r="D140" s="142"/>
      <c r="E140" s="230" t="s">
        <v>222</v>
      </c>
      <c r="F140" s="124">
        <v>1</v>
      </c>
      <c r="G140" s="330" t="s">
        <v>92</v>
      </c>
      <c r="H140" s="351" t="s">
        <v>93</v>
      </c>
      <c r="M140" s="101" t="s">
        <v>27</v>
      </c>
      <c r="N140" s="126"/>
      <c r="O140" s="126" t="s">
        <v>29</v>
      </c>
      <c r="P140" s="126"/>
      <c r="Q140" s="126"/>
      <c r="R140" s="126"/>
      <c r="S140" s="126"/>
      <c r="T140" s="126"/>
      <c r="U140" s="235"/>
      <c r="V140" s="215">
        <v>5</v>
      </c>
      <c r="AE140" s="279"/>
      <c r="AJ140" s="142"/>
      <c r="AK140" s="142"/>
      <c r="AL140" s="16"/>
      <c r="AM140" s="281"/>
    </row>
    <row r="141" spans="2:39" x14ac:dyDescent="0.25">
      <c r="B141" s="142"/>
      <c r="C141" s="142"/>
      <c r="D141" s="142"/>
      <c r="E141" s="104" t="s">
        <v>223</v>
      </c>
      <c r="F141" s="148">
        <v>3</v>
      </c>
      <c r="G141" s="157" t="s">
        <v>97</v>
      </c>
      <c r="H141" s="350" t="s">
        <v>98</v>
      </c>
      <c r="M141" s="231" t="s">
        <v>27</v>
      </c>
      <c r="N141" s="148"/>
      <c r="O141" s="148" t="s">
        <v>29</v>
      </c>
      <c r="P141" s="148"/>
      <c r="Q141" s="148"/>
      <c r="R141" s="148"/>
      <c r="S141" s="148"/>
      <c r="T141" s="148"/>
      <c r="U141" s="103"/>
      <c r="V141" s="307">
        <v>5</v>
      </c>
      <c r="AE141" s="279"/>
      <c r="AJ141" s="142"/>
      <c r="AK141" s="142"/>
      <c r="AL141" s="16"/>
      <c r="AM141" s="281"/>
    </row>
    <row r="142" spans="2:39" x14ac:dyDescent="0.25">
      <c r="B142" s="142"/>
      <c r="C142" s="142"/>
      <c r="D142" s="142"/>
      <c r="E142" s="230" t="s">
        <v>226</v>
      </c>
      <c r="F142" s="126">
        <v>1</v>
      </c>
      <c r="G142" s="330" t="s">
        <v>103</v>
      </c>
      <c r="H142" s="349" t="s">
        <v>104</v>
      </c>
      <c r="M142" s="101"/>
      <c r="N142" s="126" t="s">
        <v>28</v>
      </c>
      <c r="O142" s="126"/>
      <c r="P142" s="126"/>
      <c r="Q142" s="126"/>
      <c r="R142" s="126"/>
      <c r="S142" s="126"/>
      <c r="T142" s="126"/>
      <c r="U142" s="235" t="s">
        <v>30</v>
      </c>
      <c r="V142" s="215">
        <v>6</v>
      </c>
      <c r="AE142" s="279"/>
      <c r="AJ142" s="142"/>
      <c r="AK142" s="142"/>
      <c r="AL142" s="16"/>
      <c r="AM142" s="281"/>
    </row>
    <row r="143" spans="2:39" x14ac:dyDescent="0.25">
      <c r="B143" s="142"/>
      <c r="C143" s="142"/>
      <c r="D143" s="142"/>
      <c r="E143" s="230" t="s">
        <v>227</v>
      </c>
      <c r="F143" s="124">
        <v>1</v>
      </c>
      <c r="G143" s="330" t="s">
        <v>109</v>
      </c>
      <c r="H143" s="351" t="s">
        <v>110</v>
      </c>
      <c r="M143" s="101"/>
      <c r="N143" s="126" t="s">
        <v>28</v>
      </c>
      <c r="O143" s="126"/>
      <c r="P143" s="126"/>
      <c r="Q143" s="126"/>
      <c r="R143" s="126"/>
      <c r="S143" s="126"/>
      <c r="T143" s="126"/>
      <c r="U143" s="235" t="s">
        <v>30</v>
      </c>
      <c r="V143" s="215">
        <v>6</v>
      </c>
      <c r="AE143" s="279"/>
      <c r="AJ143" s="142"/>
      <c r="AK143" s="142"/>
      <c r="AL143" s="16"/>
      <c r="AM143" s="281"/>
    </row>
    <row r="144" spans="2:39" x14ac:dyDescent="0.25">
      <c r="B144" s="142"/>
      <c r="C144" s="142"/>
      <c r="D144" s="142"/>
      <c r="E144" s="230" t="s">
        <v>230</v>
      </c>
      <c r="F144" s="124">
        <v>2</v>
      </c>
      <c r="G144" s="330" t="s">
        <v>116</v>
      </c>
      <c r="H144" s="351" t="s">
        <v>117</v>
      </c>
      <c r="M144" s="101" t="s">
        <v>27</v>
      </c>
      <c r="N144" s="126"/>
      <c r="O144" s="126" t="s">
        <v>29</v>
      </c>
      <c r="P144" s="126"/>
      <c r="Q144" s="126"/>
      <c r="R144" s="126"/>
      <c r="S144" s="126"/>
      <c r="T144" s="126"/>
      <c r="U144" s="235"/>
      <c r="V144" s="215">
        <v>7</v>
      </c>
      <c r="AE144" s="279"/>
      <c r="AJ144" s="142"/>
      <c r="AK144" s="142"/>
      <c r="AL144" s="16"/>
      <c r="AM144" s="281"/>
    </row>
    <row r="145" spans="2:39" x14ac:dyDescent="0.25">
      <c r="B145" s="142"/>
      <c r="C145" s="142"/>
      <c r="D145" s="142"/>
      <c r="E145" s="230" t="s">
        <v>229</v>
      </c>
      <c r="F145" s="126">
        <v>3</v>
      </c>
      <c r="G145" s="330" t="s">
        <v>106</v>
      </c>
      <c r="H145" s="349" t="s">
        <v>107</v>
      </c>
      <c r="M145" s="101" t="s">
        <v>27</v>
      </c>
      <c r="N145" s="126"/>
      <c r="O145" s="126" t="s">
        <v>29</v>
      </c>
      <c r="P145" s="126"/>
      <c r="Q145" s="126"/>
      <c r="R145" s="126"/>
      <c r="S145" s="126"/>
      <c r="T145" s="126"/>
      <c r="U145" s="235"/>
      <c r="V145" s="215">
        <v>7</v>
      </c>
      <c r="AE145" s="279"/>
      <c r="AJ145" s="142"/>
      <c r="AK145" s="142"/>
      <c r="AL145" s="16"/>
      <c r="AM145" s="281"/>
    </row>
    <row r="146" spans="2:39" x14ac:dyDescent="0.25">
      <c r="B146" s="142"/>
      <c r="C146" s="142"/>
      <c r="D146" s="142"/>
      <c r="E146" s="230" t="s">
        <v>231</v>
      </c>
      <c r="F146" s="126">
        <v>1</v>
      </c>
      <c r="G146" s="330" t="s">
        <v>121</v>
      </c>
      <c r="H146" s="349" t="s">
        <v>122</v>
      </c>
      <c r="M146" s="101"/>
      <c r="N146" s="126" t="s">
        <v>28</v>
      </c>
      <c r="O146" s="126"/>
      <c r="P146" s="126"/>
      <c r="Q146" s="126"/>
      <c r="R146" s="126"/>
      <c r="S146" s="126"/>
      <c r="T146" s="126"/>
      <c r="U146" s="235" t="s">
        <v>30</v>
      </c>
      <c r="V146" s="215">
        <v>8</v>
      </c>
      <c r="AE146" s="279"/>
      <c r="AJ146" s="142"/>
      <c r="AK146" s="142"/>
      <c r="AL146" s="16"/>
      <c r="AM146" s="281"/>
    </row>
    <row r="147" spans="2:39" x14ac:dyDescent="0.25">
      <c r="B147" s="142"/>
      <c r="C147" s="142"/>
      <c r="D147" s="142"/>
      <c r="E147" s="104" t="s">
        <v>232</v>
      </c>
      <c r="F147" s="148">
        <v>1</v>
      </c>
      <c r="G147" s="157" t="s">
        <v>124</v>
      </c>
      <c r="H147" s="350" t="s">
        <v>125</v>
      </c>
      <c r="M147" s="231"/>
      <c r="N147" s="148" t="s">
        <v>28</v>
      </c>
      <c r="O147" s="148"/>
      <c r="P147" s="148"/>
      <c r="Q147" s="148"/>
      <c r="R147" s="148"/>
      <c r="S147" s="148"/>
      <c r="T147" s="148"/>
      <c r="U147" s="103" t="s">
        <v>30</v>
      </c>
      <c r="V147" s="307">
        <v>8</v>
      </c>
      <c r="AE147" s="279"/>
      <c r="AJ147" s="142"/>
      <c r="AK147" s="142"/>
      <c r="AL147" s="16"/>
      <c r="AM147" s="281"/>
    </row>
    <row r="148" spans="2:39" x14ac:dyDescent="0.25">
      <c r="B148" s="142"/>
      <c r="C148" s="142"/>
      <c r="D148" s="142"/>
      <c r="E148" s="104" t="s">
        <v>234</v>
      </c>
      <c r="F148" s="148">
        <v>1</v>
      </c>
      <c r="G148" s="157" t="s">
        <v>130</v>
      </c>
      <c r="H148" s="350" t="s">
        <v>131</v>
      </c>
      <c r="M148" s="231" t="s">
        <v>27</v>
      </c>
      <c r="N148" s="148"/>
      <c r="O148" s="148" t="s">
        <v>29</v>
      </c>
      <c r="P148" s="148"/>
      <c r="Q148" s="148"/>
      <c r="R148" s="148"/>
      <c r="S148" s="148"/>
      <c r="T148" s="148"/>
      <c r="U148" s="103"/>
      <c r="V148" s="215">
        <v>9</v>
      </c>
      <c r="AE148" s="279"/>
      <c r="AJ148" s="142"/>
      <c r="AK148" s="142"/>
      <c r="AL148" s="16"/>
      <c r="AM148" s="281"/>
    </row>
    <row r="149" spans="2:39" x14ac:dyDescent="0.25">
      <c r="B149" s="142"/>
      <c r="C149" s="142"/>
      <c r="D149" s="142"/>
      <c r="E149" s="230" t="s">
        <v>241</v>
      </c>
      <c r="F149" s="124">
        <v>1</v>
      </c>
      <c r="G149" s="330" t="s">
        <v>136</v>
      </c>
      <c r="H149" s="351" t="s">
        <v>137</v>
      </c>
      <c r="M149" s="101" t="s">
        <v>27</v>
      </c>
      <c r="N149" s="126"/>
      <c r="O149" s="126" t="s">
        <v>29</v>
      </c>
      <c r="P149" s="126"/>
      <c r="Q149" s="126"/>
      <c r="R149" s="126"/>
      <c r="S149" s="126"/>
      <c r="T149" s="126"/>
      <c r="U149" s="235"/>
      <c r="V149" s="215">
        <v>11</v>
      </c>
      <c r="AE149" s="279"/>
      <c r="AJ149" s="142"/>
      <c r="AK149" s="142"/>
      <c r="AL149" s="16"/>
      <c r="AM149" s="281"/>
    </row>
    <row r="150" spans="2:39" x14ac:dyDescent="0.25">
      <c r="B150" s="142"/>
      <c r="C150" s="142"/>
      <c r="D150" s="142"/>
      <c r="E150" s="186"/>
      <c r="F150" s="126"/>
      <c r="G150" s="330" t="s">
        <v>146</v>
      </c>
      <c r="H150" s="349" t="s">
        <v>161</v>
      </c>
      <c r="M150" s="101"/>
      <c r="N150" s="126" t="s">
        <v>28</v>
      </c>
      <c r="O150" s="126"/>
      <c r="P150" s="126"/>
      <c r="Q150" s="126"/>
      <c r="R150" s="126"/>
      <c r="S150" s="126"/>
      <c r="T150" s="126"/>
      <c r="U150" s="235" t="s">
        <v>30</v>
      </c>
      <c r="V150" s="215">
        <v>10</v>
      </c>
      <c r="AE150" s="279"/>
      <c r="AJ150" s="142"/>
      <c r="AK150" s="142"/>
      <c r="AL150" s="16"/>
      <c r="AM150" s="281"/>
    </row>
    <row r="151" spans="2:39" x14ac:dyDescent="0.25">
      <c r="B151" s="142"/>
      <c r="C151" s="142"/>
      <c r="D151" s="142"/>
      <c r="E151" s="230" t="s">
        <v>238</v>
      </c>
      <c r="F151" s="126">
        <v>3</v>
      </c>
      <c r="G151" s="330" t="s">
        <v>140</v>
      </c>
      <c r="H151" s="349" t="s">
        <v>141</v>
      </c>
      <c r="M151" s="101"/>
      <c r="N151" s="126" t="s">
        <v>28</v>
      </c>
      <c r="O151" s="126"/>
      <c r="P151" s="126"/>
      <c r="Q151" s="126"/>
      <c r="R151" s="126"/>
      <c r="S151" s="126"/>
      <c r="T151" s="126"/>
      <c r="U151" s="311" t="s">
        <v>30</v>
      </c>
      <c r="V151" s="215">
        <v>10</v>
      </c>
      <c r="AE151" s="279"/>
      <c r="AJ151" s="142"/>
      <c r="AK151" s="142"/>
      <c r="AL151" s="16"/>
      <c r="AM151" s="281"/>
    </row>
    <row r="152" spans="2:39" x14ac:dyDescent="0.25">
      <c r="B152" s="142"/>
      <c r="C152" s="142"/>
      <c r="D152" s="142"/>
      <c r="E152" s="104" t="s">
        <v>242</v>
      </c>
      <c r="F152" s="148">
        <v>2</v>
      </c>
      <c r="G152" s="157" t="s">
        <v>150</v>
      </c>
      <c r="H152" s="350" t="s">
        <v>151</v>
      </c>
      <c r="M152" s="231" t="s">
        <v>27</v>
      </c>
      <c r="N152" s="148"/>
      <c r="O152" s="148" t="s">
        <v>29</v>
      </c>
      <c r="P152" s="148"/>
      <c r="Q152" s="148"/>
      <c r="R152" s="148"/>
      <c r="S152" s="148"/>
      <c r="T152" s="148"/>
      <c r="U152" s="103"/>
      <c r="V152" s="215">
        <v>11</v>
      </c>
      <c r="AE152" s="279"/>
      <c r="AJ152" s="142"/>
      <c r="AK152" s="142"/>
      <c r="AL152" s="16"/>
      <c r="AM152" s="281"/>
    </row>
    <row r="153" spans="2:39" x14ac:dyDescent="0.25">
      <c r="B153" s="142"/>
      <c r="C153" s="142"/>
      <c r="D153" s="142"/>
      <c r="E153" s="104" t="s">
        <v>236</v>
      </c>
      <c r="F153" s="148">
        <v>3</v>
      </c>
      <c r="G153" s="157" t="s">
        <v>2</v>
      </c>
      <c r="H153" s="350" t="s">
        <v>156</v>
      </c>
      <c r="M153" s="244" t="s">
        <v>27</v>
      </c>
      <c r="N153" s="124"/>
      <c r="O153" s="124" t="s">
        <v>29</v>
      </c>
      <c r="P153" s="124"/>
      <c r="Q153" s="124"/>
      <c r="R153" s="124"/>
      <c r="S153" s="124"/>
      <c r="T153" s="124"/>
      <c r="U153" s="105"/>
      <c r="V153" s="307">
        <v>9</v>
      </c>
      <c r="AE153" s="279"/>
      <c r="AJ153" s="142"/>
      <c r="AK153" s="142"/>
      <c r="AL153" s="16"/>
      <c r="AM153" s="281"/>
    </row>
    <row r="154" spans="2:39" x14ac:dyDescent="0.25">
      <c r="B154" s="142"/>
      <c r="C154" s="142"/>
      <c r="D154" s="142"/>
      <c r="E154" s="104" t="s">
        <v>239</v>
      </c>
      <c r="F154" s="148">
        <v>1</v>
      </c>
      <c r="G154" s="157" t="s">
        <v>143</v>
      </c>
      <c r="H154" s="350" t="s">
        <v>144</v>
      </c>
      <c r="M154" s="231"/>
      <c r="N154" s="148" t="s">
        <v>28</v>
      </c>
      <c r="O154" s="148"/>
      <c r="P154" s="148"/>
      <c r="Q154" s="148"/>
      <c r="R154" s="148"/>
      <c r="S154" s="148"/>
      <c r="T154" s="148"/>
      <c r="U154" s="103" t="s">
        <v>30</v>
      </c>
      <c r="V154" s="215">
        <v>12</v>
      </c>
      <c r="AE154" s="279"/>
      <c r="AJ154" s="142"/>
      <c r="AK154" s="142"/>
      <c r="AL154" s="16"/>
      <c r="AM154" s="281"/>
    </row>
    <row r="155" spans="2:39" x14ac:dyDescent="0.25">
      <c r="B155" s="142"/>
      <c r="C155" s="142"/>
      <c r="D155" s="142"/>
      <c r="E155" s="230" t="s">
        <v>245</v>
      </c>
      <c r="F155" s="124">
        <v>1</v>
      </c>
      <c r="G155" s="330" t="s">
        <v>167</v>
      </c>
      <c r="H155" s="351" t="s">
        <v>168</v>
      </c>
      <c r="M155" s="101"/>
      <c r="N155" s="274" t="s">
        <v>28</v>
      </c>
      <c r="O155" s="126"/>
      <c r="P155" s="126"/>
      <c r="Q155" s="126"/>
      <c r="R155" s="126"/>
      <c r="S155" s="126"/>
      <c r="T155" s="126"/>
      <c r="U155" s="235" t="s">
        <v>30</v>
      </c>
      <c r="V155" s="270">
        <v>12</v>
      </c>
      <c r="AE155" s="279"/>
      <c r="AJ155" s="142"/>
      <c r="AK155" s="142"/>
      <c r="AL155" s="140"/>
      <c r="AM155" s="281"/>
    </row>
    <row r="156" spans="2:39" x14ac:dyDescent="0.25">
      <c r="B156" s="142"/>
      <c r="C156" s="142"/>
      <c r="D156" s="142"/>
      <c r="E156" s="230" t="s">
        <v>247</v>
      </c>
      <c r="F156" s="126">
        <v>2</v>
      </c>
      <c r="G156" s="330" t="s">
        <v>173</v>
      </c>
      <c r="H156" s="349" t="s">
        <v>174</v>
      </c>
      <c r="M156" s="237" t="s">
        <v>27</v>
      </c>
      <c r="N156" s="16"/>
      <c r="O156" s="16" t="s">
        <v>29</v>
      </c>
      <c r="P156" s="16"/>
      <c r="Q156" s="16"/>
      <c r="R156" s="16"/>
      <c r="S156" s="16"/>
      <c r="T156" s="16"/>
      <c r="U156" s="99"/>
      <c r="V156" s="215">
        <v>14</v>
      </c>
      <c r="AE156" s="279"/>
      <c r="AJ156" s="142"/>
      <c r="AK156" s="142"/>
      <c r="AL156" s="16"/>
      <c r="AM156" s="281"/>
    </row>
    <row r="157" spans="2:39" x14ac:dyDescent="0.25">
      <c r="B157" s="142"/>
      <c r="C157" s="142"/>
      <c r="D157" s="142"/>
      <c r="E157" s="291" t="s">
        <v>257</v>
      </c>
      <c r="F157" s="138">
        <v>2</v>
      </c>
      <c r="G157" s="332" t="s">
        <v>183</v>
      </c>
      <c r="H157" s="352" t="s">
        <v>355</v>
      </c>
      <c r="M157" s="231"/>
      <c r="N157" s="148" t="s">
        <v>28</v>
      </c>
      <c r="O157" s="148"/>
      <c r="P157" s="148"/>
      <c r="Q157" s="148"/>
      <c r="R157" s="148"/>
      <c r="S157" s="148"/>
      <c r="T157" s="148"/>
      <c r="U157" s="103" t="s">
        <v>30</v>
      </c>
      <c r="V157" s="188">
        <v>13.1</v>
      </c>
      <c r="AE157" s="279"/>
      <c r="AJ157" s="142"/>
      <c r="AK157" s="142"/>
      <c r="AL157" s="16"/>
      <c r="AM157" s="281"/>
    </row>
    <row r="158" spans="2:39" x14ac:dyDescent="0.25">
      <c r="B158" s="142"/>
      <c r="C158" s="142"/>
      <c r="D158" s="142"/>
      <c r="E158" s="104" t="s">
        <v>253</v>
      </c>
      <c r="F158" s="148">
        <v>1</v>
      </c>
      <c r="G158" s="157" t="s">
        <v>195</v>
      </c>
      <c r="H158" s="350" t="s">
        <v>196</v>
      </c>
      <c r="M158" s="231"/>
      <c r="N158" s="148" t="s">
        <v>28</v>
      </c>
      <c r="O158" s="148"/>
      <c r="P158" s="148"/>
      <c r="Q158" s="148"/>
      <c r="R158" s="148"/>
      <c r="S158" s="148"/>
      <c r="T158" s="148"/>
      <c r="U158" s="103" t="s">
        <v>30</v>
      </c>
      <c r="V158" s="215">
        <v>13</v>
      </c>
      <c r="AE158" s="279"/>
      <c r="AJ158" s="142"/>
      <c r="AK158" s="142"/>
      <c r="AL158" s="140"/>
      <c r="AM158" s="281"/>
    </row>
    <row r="159" spans="2:39" x14ac:dyDescent="0.25">
      <c r="B159" s="142"/>
      <c r="C159" s="142"/>
      <c r="D159" s="142"/>
      <c r="E159" s="230" t="s">
        <v>259</v>
      </c>
      <c r="F159" s="126">
        <v>1</v>
      </c>
      <c r="G159" s="330" t="s">
        <v>177</v>
      </c>
      <c r="H159" s="349" t="s">
        <v>178</v>
      </c>
      <c r="M159" s="101"/>
      <c r="N159" s="126" t="s">
        <v>28</v>
      </c>
      <c r="O159" s="126"/>
      <c r="P159" s="126"/>
      <c r="Q159" s="126"/>
      <c r="R159" s="126"/>
      <c r="S159" s="126"/>
      <c r="T159" s="126"/>
      <c r="U159" s="235" t="s">
        <v>30</v>
      </c>
      <c r="V159" s="215">
        <v>14</v>
      </c>
      <c r="AE159" s="279"/>
      <c r="AJ159" s="142"/>
      <c r="AK159" s="142"/>
      <c r="AL159" s="6"/>
      <c r="AM159" s="6"/>
    </row>
    <row r="160" spans="2:39" x14ac:dyDescent="0.25">
      <c r="B160" s="142"/>
      <c r="C160" s="142"/>
      <c r="D160" s="142"/>
      <c r="E160" s="291" t="s">
        <v>255</v>
      </c>
      <c r="F160" s="292">
        <v>1</v>
      </c>
      <c r="G160" s="332" t="s">
        <v>202</v>
      </c>
      <c r="H160" s="353" t="s">
        <v>204</v>
      </c>
      <c r="M160" s="231" t="s">
        <v>27</v>
      </c>
      <c r="N160" s="148"/>
      <c r="O160" s="148" t="s">
        <v>29</v>
      </c>
      <c r="P160" s="148"/>
      <c r="Q160" s="148"/>
      <c r="R160" s="148"/>
      <c r="S160" s="148"/>
      <c r="T160" s="148"/>
      <c r="U160" s="103"/>
      <c r="V160" s="188">
        <v>15.1</v>
      </c>
      <c r="AE160" s="279"/>
      <c r="AJ160" s="142"/>
      <c r="AK160" s="142"/>
      <c r="AL160" s="16"/>
      <c r="AM160" s="281"/>
    </row>
    <row r="161" spans="2:39" x14ac:dyDescent="0.25">
      <c r="B161" s="142"/>
      <c r="C161" s="142"/>
      <c r="D161" s="142"/>
      <c r="E161" s="179"/>
      <c r="F161" s="178"/>
      <c r="G161" s="186"/>
      <c r="H161" s="647"/>
      <c r="I161" s="648"/>
      <c r="J161" s="349"/>
      <c r="K161" s="178"/>
      <c r="L161" s="178"/>
      <c r="M161" s="178"/>
      <c r="N161" s="178"/>
      <c r="O161" s="178"/>
      <c r="P161" s="178"/>
      <c r="Q161" s="178"/>
      <c r="R161" s="178"/>
      <c r="S161" s="178"/>
      <c r="T161" s="178"/>
      <c r="U161" s="178"/>
      <c r="V161" s="349"/>
      <c r="AE161" s="279"/>
      <c r="AJ161" s="142"/>
      <c r="AK161" s="142"/>
      <c r="AL161" s="16"/>
      <c r="AM161" s="281"/>
    </row>
    <row r="162" spans="2:39" x14ac:dyDescent="0.25">
      <c r="B162" s="142"/>
      <c r="C162" s="142"/>
      <c r="D162" s="142"/>
      <c r="E162" s="230" t="s">
        <v>249</v>
      </c>
      <c r="F162" s="124">
        <v>1</v>
      </c>
      <c r="G162" s="330" t="s">
        <v>179</v>
      </c>
      <c r="H162" s="351" t="s">
        <v>180</v>
      </c>
      <c r="M162" s="231" t="s">
        <v>27</v>
      </c>
      <c r="N162" s="148"/>
      <c r="O162" s="148" t="s">
        <v>29</v>
      </c>
      <c r="P162" s="148"/>
      <c r="Q162" s="148"/>
      <c r="R162" s="148"/>
      <c r="S162" s="148"/>
      <c r="T162" s="148"/>
      <c r="U162" s="103"/>
      <c r="V162" s="215">
        <v>16</v>
      </c>
      <c r="AE162" s="279"/>
      <c r="AJ162" s="142"/>
      <c r="AK162" s="142"/>
      <c r="AL162" s="16"/>
      <c r="AM162" s="281"/>
    </row>
    <row r="163" spans="2:39" x14ac:dyDescent="0.25">
      <c r="B163" s="142"/>
      <c r="C163" s="142"/>
      <c r="D163" s="142"/>
      <c r="E163" s="230" t="s">
        <v>251</v>
      </c>
      <c r="F163" s="124">
        <v>1</v>
      </c>
      <c r="G163" s="330" t="s">
        <v>190</v>
      </c>
      <c r="H163" s="351" t="s">
        <v>191</v>
      </c>
      <c r="M163" s="101"/>
      <c r="N163" s="126" t="s">
        <v>28</v>
      </c>
      <c r="O163" s="126"/>
      <c r="P163" s="126"/>
      <c r="Q163" s="126"/>
      <c r="R163" s="126"/>
      <c r="S163" s="126"/>
      <c r="T163" s="126"/>
      <c r="U163" s="235" t="s">
        <v>30</v>
      </c>
      <c r="V163" s="215">
        <v>16</v>
      </c>
      <c r="AE163" s="279"/>
      <c r="AJ163" s="142"/>
      <c r="AK163" s="142"/>
      <c r="AL163" s="140"/>
      <c r="AM163" s="281"/>
    </row>
    <row r="164" spans="2:39" x14ac:dyDescent="0.25">
      <c r="B164" s="142"/>
      <c r="C164" s="142"/>
      <c r="D164" s="142"/>
      <c r="E164" s="230" t="s">
        <v>247</v>
      </c>
      <c r="F164" s="126">
        <v>2</v>
      </c>
      <c r="G164" s="330" t="s">
        <v>173</v>
      </c>
      <c r="H164" s="349" t="s">
        <v>174</v>
      </c>
      <c r="M164" s="101" t="s">
        <v>27</v>
      </c>
      <c r="N164" s="126"/>
      <c r="O164" s="126" t="s">
        <v>29</v>
      </c>
      <c r="P164" s="126"/>
      <c r="Q164" s="126"/>
      <c r="R164" s="126"/>
      <c r="S164" s="126"/>
      <c r="T164" s="126"/>
      <c r="U164" s="235"/>
      <c r="V164" s="176"/>
      <c r="AE164" s="279"/>
      <c r="AJ164" s="142"/>
      <c r="AK164" s="142"/>
      <c r="AL164" s="16"/>
      <c r="AM164" s="281"/>
    </row>
    <row r="165" spans="2:39" x14ac:dyDescent="0.25">
      <c r="B165" s="142"/>
      <c r="C165" s="142"/>
      <c r="D165" s="142"/>
      <c r="E165" s="291" t="s">
        <v>250</v>
      </c>
      <c r="F165" s="292">
        <v>2</v>
      </c>
      <c r="G165" s="332" t="s">
        <v>188</v>
      </c>
      <c r="H165" s="353" t="s">
        <v>189</v>
      </c>
      <c r="M165" s="101" t="s">
        <v>27</v>
      </c>
      <c r="N165" s="126"/>
      <c r="O165" s="126" t="s">
        <v>29</v>
      </c>
      <c r="P165" s="126"/>
      <c r="Q165" s="126"/>
      <c r="R165" s="126"/>
      <c r="S165" s="126"/>
      <c r="T165" s="126"/>
      <c r="U165" s="235"/>
      <c r="V165" s="188">
        <v>13.2</v>
      </c>
      <c r="AE165" s="279"/>
      <c r="AJ165" s="142"/>
      <c r="AK165" s="142"/>
      <c r="AL165" s="16"/>
      <c r="AM165" s="281"/>
    </row>
    <row r="166" spans="2:39" x14ac:dyDescent="0.25">
      <c r="B166" s="142"/>
      <c r="C166" s="142"/>
      <c r="D166" s="142"/>
      <c r="E166" s="104" t="s">
        <v>253</v>
      </c>
      <c r="F166" s="148">
        <v>1</v>
      </c>
      <c r="G166" s="157" t="s">
        <v>195</v>
      </c>
      <c r="H166" s="350" t="s">
        <v>196</v>
      </c>
      <c r="M166" s="231"/>
      <c r="N166" s="148" t="s">
        <v>28</v>
      </c>
      <c r="O166" s="148"/>
      <c r="P166" s="148"/>
      <c r="Q166" s="148"/>
      <c r="R166" s="148"/>
      <c r="S166" s="148"/>
      <c r="T166" s="148"/>
      <c r="U166" s="103" t="s">
        <v>30</v>
      </c>
      <c r="V166" s="176">
        <v>13</v>
      </c>
      <c r="AE166" s="279"/>
      <c r="AJ166" s="142"/>
      <c r="AK166" s="142"/>
      <c r="AL166" s="140"/>
      <c r="AM166" s="281"/>
    </row>
    <row r="167" spans="2:39" x14ac:dyDescent="0.25">
      <c r="B167" s="142"/>
      <c r="C167" s="142"/>
      <c r="D167" s="142"/>
      <c r="E167" s="230" t="s">
        <v>259</v>
      </c>
      <c r="F167" s="126">
        <v>1</v>
      </c>
      <c r="G167" s="330" t="s">
        <v>177</v>
      </c>
      <c r="H167" s="349" t="s">
        <v>178</v>
      </c>
      <c r="M167" s="101"/>
      <c r="N167" s="126" t="s">
        <v>28</v>
      </c>
      <c r="O167" s="126"/>
      <c r="P167" s="126"/>
      <c r="Q167" s="126"/>
      <c r="R167" s="126"/>
      <c r="S167" s="126"/>
      <c r="T167" s="126"/>
      <c r="U167" s="235" t="s">
        <v>30</v>
      </c>
      <c r="V167" s="349"/>
      <c r="AE167" s="279"/>
      <c r="AJ167" s="142"/>
      <c r="AK167" s="142"/>
      <c r="AL167" s="6"/>
      <c r="AM167" s="6"/>
    </row>
    <row r="168" spans="2:39" x14ac:dyDescent="0.25">
      <c r="B168" s="142"/>
      <c r="C168" s="142"/>
      <c r="D168" s="142"/>
      <c r="E168" s="291" t="s">
        <v>256</v>
      </c>
      <c r="F168" s="292">
        <v>2</v>
      </c>
      <c r="G168" s="332" t="s">
        <v>206</v>
      </c>
      <c r="H168" s="353" t="s">
        <v>208</v>
      </c>
      <c r="M168" s="101" t="s">
        <v>27</v>
      </c>
      <c r="N168" s="126"/>
      <c r="O168" s="126" t="s">
        <v>29</v>
      </c>
      <c r="P168" s="126"/>
      <c r="Q168" s="126"/>
      <c r="R168" s="126"/>
      <c r="S168" s="126"/>
      <c r="T168" s="126"/>
      <c r="U168" s="235"/>
      <c r="V168" s="188">
        <v>15.2</v>
      </c>
      <c r="AE168" s="279"/>
      <c r="AJ168" s="142"/>
      <c r="AK168" s="142"/>
      <c r="AL168" s="16"/>
      <c r="AM168" s="281"/>
    </row>
    <row r="169" spans="2:39" x14ac:dyDescent="0.25">
      <c r="B169" s="142"/>
      <c r="C169" s="142"/>
      <c r="D169" s="142"/>
      <c r="E169" s="186"/>
      <c r="F169" s="647"/>
      <c r="G169" s="648"/>
      <c r="H169" s="349"/>
      <c r="M169" s="142"/>
      <c r="N169" s="142"/>
      <c r="O169" s="142"/>
      <c r="P169" s="142"/>
      <c r="Q169" s="142"/>
      <c r="R169" s="142"/>
      <c r="S169" s="142"/>
      <c r="T169" s="142"/>
      <c r="U169" s="142"/>
      <c r="V169" s="143"/>
      <c r="AE169" s="279"/>
      <c r="AJ169" s="142"/>
      <c r="AK169" s="142"/>
      <c r="AL169" s="16"/>
      <c r="AM169" s="281"/>
    </row>
    <row r="170" spans="2:39" x14ac:dyDescent="0.25">
      <c r="B170" s="142"/>
      <c r="C170" s="142"/>
      <c r="D170" s="142"/>
      <c r="E170" s="230" t="s">
        <v>249</v>
      </c>
      <c r="F170" s="124">
        <v>1</v>
      </c>
      <c r="G170" s="330" t="s">
        <v>179</v>
      </c>
      <c r="H170" s="351" t="s">
        <v>180</v>
      </c>
      <c r="M170" s="231" t="s">
        <v>27</v>
      </c>
      <c r="N170" s="148"/>
      <c r="O170" s="148" t="s">
        <v>29</v>
      </c>
      <c r="P170" s="148"/>
      <c r="Q170" s="148"/>
      <c r="R170" s="148"/>
      <c r="S170" s="148"/>
      <c r="T170" s="148"/>
      <c r="U170" s="103"/>
      <c r="V170" s="176">
        <v>15</v>
      </c>
      <c r="AE170" s="279"/>
      <c r="AJ170" s="142"/>
      <c r="AK170" s="142"/>
      <c r="AL170" s="142"/>
      <c r="AM170" s="142"/>
    </row>
    <row r="171" spans="2:39" x14ac:dyDescent="0.25">
      <c r="B171" s="142"/>
      <c r="C171" s="142"/>
      <c r="D171" s="142"/>
      <c r="E171" s="354" t="s">
        <v>251</v>
      </c>
      <c r="F171" s="355">
        <v>1</v>
      </c>
      <c r="G171" s="356" t="s">
        <v>190</v>
      </c>
      <c r="H171" s="357" t="s">
        <v>191</v>
      </c>
      <c r="M171" s="101"/>
      <c r="N171" s="126" t="s">
        <v>28</v>
      </c>
      <c r="O171" s="126"/>
      <c r="P171" s="126"/>
      <c r="Q171" s="126"/>
      <c r="R171" s="126"/>
      <c r="S171" s="126"/>
      <c r="T171" s="126"/>
      <c r="U171" s="235" t="s">
        <v>30</v>
      </c>
      <c r="V171" s="358">
        <v>14</v>
      </c>
      <c r="AE171" s="279"/>
      <c r="AJ171" s="142"/>
      <c r="AK171" s="142"/>
      <c r="AL171" s="142"/>
      <c r="AM171" s="142"/>
    </row>
    <row r="172" spans="2:39" x14ac:dyDescent="0.25">
      <c r="B172" s="142"/>
      <c r="C172" s="142"/>
      <c r="D172" s="142"/>
      <c r="E172" s="142"/>
      <c r="F172" s="649"/>
      <c r="G172" s="649"/>
      <c r="H172" s="649"/>
      <c r="I172" s="649"/>
      <c r="J172" s="142"/>
      <c r="K172" s="142"/>
      <c r="L172" s="142"/>
      <c r="M172" s="142"/>
      <c r="N172" s="142"/>
      <c r="O172" s="142"/>
      <c r="P172" s="142"/>
      <c r="Q172" s="142"/>
      <c r="R172" s="142"/>
      <c r="S172" s="142"/>
      <c r="T172" s="142"/>
      <c r="U172" s="142"/>
      <c r="V172" s="142"/>
      <c r="W172" s="142"/>
      <c r="X172" s="142"/>
      <c r="Y172" s="142"/>
      <c r="Z172" s="142"/>
      <c r="AA172" s="142"/>
      <c r="AB172" s="142"/>
      <c r="AC172" s="142"/>
      <c r="AD172" s="142"/>
      <c r="AE172" s="142"/>
      <c r="AF172" s="142"/>
      <c r="AG172" s="142"/>
      <c r="AH172" s="142"/>
      <c r="AI172" s="142"/>
      <c r="AJ172" s="142"/>
      <c r="AK172" s="142"/>
      <c r="AL172" s="142"/>
      <c r="AM172" s="142"/>
    </row>
    <row r="173" spans="2:39" x14ac:dyDescent="0.25">
      <c r="AI173" s="142"/>
      <c r="AJ173" s="142"/>
      <c r="AK173" s="142"/>
      <c r="AL173" s="142"/>
      <c r="AM173" s="142"/>
    </row>
    <row r="174" spans="2:39" x14ac:dyDescent="0.25">
      <c r="AI174" s="142"/>
      <c r="AJ174" s="142"/>
      <c r="AK174" s="142"/>
      <c r="AL174" s="142"/>
      <c r="AM174" s="142"/>
    </row>
  </sheetData>
  <sortState xmlns:xlrd2="http://schemas.microsoft.com/office/spreadsheetml/2017/richdata2" ref="A65:AM119">
    <sortCondition ref="E65:E119"/>
  </sortState>
  <mergeCells count="5">
    <mergeCell ref="F129:G129"/>
    <mergeCell ref="H161:I161"/>
    <mergeCell ref="F169:G169"/>
    <mergeCell ref="F172:G172"/>
    <mergeCell ref="H172:I17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31ACAC967002347B94CE064E2CE4E38" ma:contentTypeVersion="5" ma:contentTypeDescription="Create a new document." ma:contentTypeScope="" ma:versionID="b3ffd98d3fab9e70a272866264c8f443">
  <xsd:schema xmlns:xsd="http://www.w3.org/2001/XMLSchema" xmlns:xs="http://www.w3.org/2001/XMLSchema" xmlns:p="http://schemas.microsoft.com/office/2006/metadata/properties" xmlns:ns2="2cc41b56-c6dc-4ca7-bb04-30fc64b6ee25" xmlns:ns3="86b0a12b-4d22-4d90-ad72-07f8d19b3df7" targetNamespace="http://schemas.microsoft.com/office/2006/metadata/properties" ma:root="true" ma:fieldsID="fab9054c1779753028fd58264c637f6c" ns2:_="" ns3:_="">
    <xsd:import namespace="2cc41b56-c6dc-4ca7-bb04-30fc64b6ee25"/>
    <xsd:import namespace="86b0a12b-4d22-4d90-ad72-07f8d19b3df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41b56-c6dc-4ca7-bb04-30fc64b6ee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6b0a12b-4d22-4d90-ad72-07f8d19b3df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8EDC4AA-59F1-4A6D-A716-87D8775C3555}">
  <ds:schemaRefs>
    <ds:schemaRef ds:uri="http://schemas.microsoft.com/sharepoint/v3/contenttype/forms"/>
  </ds:schemaRefs>
</ds:datastoreItem>
</file>

<file path=customXml/itemProps2.xml><?xml version="1.0" encoding="utf-8"?>
<ds:datastoreItem xmlns:ds="http://schemas.openxmlformats.org/officeDocument/2006/customXml" ds:itemID="{5F87712E-0535-4210-B6A3-FDAAB049A1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41b56-c6dc-4ca7-bb04-30fc64b6ee25"/>
    <ds:schemaRef ds:uri="86b0a12b-4d22-4d90-ad72-07f8d19b3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53EE72-2A80-4CBD-AD74-752D4E4F2588}">
  <ds:schemaRefs>
    <ds:schemaRef ds:uri="http://schemas.microsoft.com/office/infopath/2007/PartnerControls"/>
    <ds:schemaRef ds:uri="http://purl.org/dc/elements/1.1/"/>
    <ds:schemaRef ds:uri="http://schemas.microsoft.com/office/2006/metadata/properties"/>
    <ds:schemaRef ds:uri="2cc41b56-c6dc-4ca7-bb04-30fc64b6ee25"/>
    <ds:schemaRef ds:uri="http://purl.org/dc/terms/"/>
    <ds:schemaRef ds:uri="http://schemas.openxmlformats.org/package/2006/metadata/core-properties"/>
    <ds:schemaRef ds:uri="http://schemas.microsoft.com/office/2006/documentManagement/types"/>
    <ds:schemaRef ds:uri="86b0a12b-4d22-4d90-ad72-07f8d19b3df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TransEnrPlan BEN2024</vt:lpstr>
      <vt:lpstr>Trans Data</vt:lpstr>
      <vt:lpstr>Trans Handbook</vt:lpstr>
      <vt:lpstr>BENData</vt:lpstr>
      <vt:lpstr>BENHandbook</vt:lpstr>
      <vt:lpstr>Hons</vt:lpstr>
      <vt:lpstr>'TransEnrPlan BEN2024'!Print_Area</vt:lpstr>
    </vt:vector>
  </TitlesOfParts>
  <Manager/>
  <Company>Curtin University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Cook</dc:creator>
  <cp:keywords/>
  <dc:description/>
  <cp:lastModifiedBy>Stephanie Cook</cp:lastModifiedBy>
  <cp:revision/>
  <dcterms:created xsi:type="dcterms:W3CDTF">2021-08-11T08:46:17Z</dcterms:created>
  <dcterms:modified xsi:type="dcterms:W3CDTF">2024-07-18T09:11:29Z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0x010100431ACAC967002347B94CE064E2CE4E38</vt:lpwstr>
  </property>
</Properties>
</file>